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<sst xmlns="http://schemas.openxmlformats.org/spreadsheetml/2006/main" count="981" uniqueCount="115">
  <si>
    <t>№ п/п</t>
  </si>
  <si>
    <t>Адрес дома</t>
  </si>
  <si>
    <t>Деповская</t>
  </si>
  <si>
    <t>№ дома</t>
  </si>
  <si>
    <t>Партизанская</t>
  </si>
  <si>
    <t>18а</t>
  </si>
  <si>
    <t>Октябрьская</t>
  </si>
  <si>
    <t>26а</t>
  </si>
  <si>
    <t>22 п/съезда</t>
  </si>
  <si>
    <t>Ударника</t>
  </si>
  <si>
    <t>Крылова</t>
  </si>
  <si>
    <t>Григорьева</t>
  </si>
  <si>
    <t>9 января</t>
  </si>
  <si>
    <t>21а</t>
  </si>
  <si>
    <t>Барнаульская</t>
  </si>
  <si>
    <t>В/строительная</t>
  </si>
  <si>
    <t>Песчаный</t>
  </si>
  <si>
    <t xml:space="preserve">Зеленая </t>
  </si>
  <si>
    <t>2а</t>
  </si>
  <si>
    <t>Дорожник</t>
  </si>
  <si>
    <t>7а</t>
  </si>
  <si>
    <t>Дорожная</t>
  </si>
  <si>
    <t>Репина</t>
  </si>
  <si>
    <t>Чкалова</t>
  </si>
  <si>
    <t>116а</t>
  </si>
  <si>
    <t>Молодежная</t>
  </si>
  <si>
    <t>Плодопитомник</t>
  </si>
  <si>
    <t>количество</t>
  </si>
  <si>
    <t>площадь, м2</t>
  </si>
  <si>
    <t>водопровод</t>
  </si>
  <si>
    <t>канализация</t>
  </si>
  <si>
    <t>отопление</t>
  </si>
  <si>
    <t>этажей</t>
  </si>
  <si>
    <t>подъездов</t>
  </si>
  <si>
    <t>квартир</t>
  </si>
  <si>
    <t>лифтов</t>
  </si>
  <si>
    <t>лестниц</t>
  </si>
  <si>
    <t>коридоры</t>
  </si>
  <si>
    <t>подвал</t>
  </si>
  <si>
    <t>нежилые 
помещения</t>
  </si>
  <si>
    <t>хол.</t>
  </si>
  <si>
    <t>гор.</t>
  </si>
  <si>
    <t>центр.</t>
  </si>
  <si>
    <t>выгр.яма</t>
  </si>
  <si>
    <t>квартир по бух.жилая</t>
  </si>
  <si>
    <t>х</t>
  </si>
  <si>
    <t>г</t>
  </si>
  <si>
    <t>центр</t>
  </si>
  <si>
    <t>печное</t>
  </si>
  <si>
    <t>ц.канал</t>
  </si>
  <si>
    <t>нет</t>
  </si>
  <si>
    <t>ООО "УК "ЖЭУ-1"</t>
  </si>
  <si>
    <t>в.я.</t>
  </si>
  <si>
    <t>Итого общая площадь подвала по тех. паспорту в т.ч аренда и собств.</t>
  </si>
  <si>
    <t>свободная пл-дь подвала</t>
  </si>
  <si>
    <t>Год постройки</t>
  </si>
  <si>
    <t>собствв. муниц.образования</t>
  </si>
  <si>
    <t xml:space="preserve">подвал в частной 
собственности </t>
  </si>
  <si>
    <t>площадь кровель, м2</t>
  </si>
  <si>
    <t>рулонные</t>
  </si>
  <si>
    <t>шиферные</t>
  </si>
  <si>
    <t>ж/бетонные</t>
  </si>
  <si>
    <t>стальные</t>
  </si>
  <si>
    <t>материалы</t>
  </si>
  <si>
    <t>стены</t>
  </si>
  <si>
    <t>перекрытия</t>
  </si>
  <si>
    <t>крыши</t>
  </si>
  <si>
    <t>придомовая территория, м2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</si>
  <si>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</si>
  <si>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</si>
  <si>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</si>
  <si>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</si>
  <si>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</si>
  <si>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всего</t>
  </si>
  <si>
    <t>проезды</t>
  </si>
  <si>
    <t>газоны, деревья</t>
  </si>
  <si>
    <t>газоны, клумбы</t>
  </si>
  <si>
    <t>пан</t>
  </si>
  <si>
    <t>ж/б</t>
  </si>
  <si>
    <t>мяг</t>
  </si>
  <si>
    <t>шиф</t>
  </si>
  <si>
    <t xml:space="preserve">к-во проживающих </t>
  </si>
  <si>
    <t>бр</t>
  </si>
  <si>
    <t>дер</t>
  </si>
  <si>
    <t>кирп</t>
  </si>
  <si>
    <t>кирп.</t>
  </si>
  <si>
    <t>мягк</t>
  </si>
  <si>
    <t>к/п</t>
  </si>
  <si>
    <t>мет</t>
  </si>
  <si>
    <t>ш/б</t>
  </si>
  <si>
    <t>б/бл</t>
  </si>
  <si>
    <t>жел</t>
  </si>
  <si>
    <t>к/ш</t>
  </si>
  <si>
    <t>разводка отопления</t>
  </si>
  <si>
    <t>*</t>
  </si>
  <si>
    <t>наличие бойлера (*-имеется)</t>
  </si>
  <si>
    <t>чердак</t>
  </si>
  <si>
    <t>под лестн.</t>
  </si>
  <si>
    <t>способ управления</t>
  </si>
  <si>
    <t>ук</t>
  </si>
  <si>
    <t>неп.упр.</t>
  </si>
  <si>
    <t>п/ли</t>
  </si>
  <si>
    <t>аренда собствен. МКД</t>
  </si>
  <si>
    <t>Объем здания, куб.м.</t>
  </si>
  <si>
    <t>Высота здания,м</t>
  </si>
  <si>
    <t>площадь подвала м2</t>
  </si>
  <si>
    <t>% износа на 01.01.05</t>
  </si>
  <si>
    <t xml:space="preserve">кадастровая пл-дь земельного участка </t>
  </si>
  <si>
    <t>площадь мест общего пользования (п.9,10,11)</t>
  </si>
  <si>
    <t>Итого: пл-дь жилых и нежил. помещений м2 (п.17+п.18)</t>
  </si>
  <si>
    <t>общая полезная площадь дома (по тех.паспорту,не брать в расчет)</t>
  </si>
  <si>
    <t>ВСЕГО: общая площадь дома м2 (п.9,10,11,12,17,18)</t>
  </si>
  <si>
    <t>тротуары, входа в подъезды</t>
  </si>
  <si>
    <t>75</t>
  </si>
  <si>
    <t>Перечень и характеристика жилых домов  ООО "УК "ЖЭУ-1" на 01.03.2014г.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</si>
</sst>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63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7"/>
      <color indexed="53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59"/>
      <name val="Arial"/>
      <family val="2"/>
    </font>
    <font>
      <sz val="10"/>
      <color indexed="59"/>
      <name val="Arial"/>
      <family val="2"/>
    </font>
    <font>
      <sz val="8"/>
      <color indexed="5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7"/>
      <color theme="2" tint="-0.8999800086021423"/>
      <name val="Arial"/>
      <family val="2"/>
    </font>
    <font>
      <sz val="10"/>
      <color theme="2" tint="-0.8999800086021423"/>
      <name val="Arial"/>
      <family val="2"/>
    </font>
    <font>
      <sz val="8"/>
      <color theme="2" tint="-0.8999800086021423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10" xfId="54" applyFon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1" xfId="54" applyFont="1" applyFill="1" applyBorder="1">
      <alignment/>
      <protection/>
    </xf>
    <xf numFmtId="0" fontId="1" fillId="0" borderId="10" xfId="54" applyFont="1" applyFill="1" applyBorder="1">
      <alignment/>
      <protection/>
    </xf>
    <xf numFmtId="0" fontId="1" fillId="0" borderId="0" xfId="0" applyFont="1" applyFill="1" applyAlignment="1">
      <alignment/>
    </xf>
    <xf numFmtId="0" fontId="1" fillId="33" borderId="12" xfId="54" applyFont="1" applyFill="1" applyBorder="1">
      <alignment/>
      <protection/>
    </xf>
    <xf numFmtId="0" fontId="3" fillId="33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3" fillId="0" borderId="13" xfId="54" applyFont="1" applyFill="1" applyBorder="1" applyAlignment="1">
      <alignment horizontal="center" vertical="justify" textRotation="90" wrapText="1"/>
      <protection/>
    </xf>
    <xf numFmtId="0" fontId="3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0" borderId="13" xfId="54" applyFont="1" applyFill="1" applyBorder="1" applyAlignment="1">
      <alignment horizontal="center" textRotation="90" wrapText="1"/>
      <protection/>
    </xf>
    <xf numFmtId="0" fontId="3" fillId="0" borderId="13" xfId="54" applyFont="1" applyFill="1" applyBorder="1" applyAlignment="1">
      <alignment horizontal="center" vertical="center" textRotation="90" wrapText="1"/>
      <protection/>
    </xf>
    <xf numFmtId="0" fontId="3" fillId="33" borderId="10" xfId="54" applyFont="1" applyFill="1" applyBorder="1" applyAlignment="1">
      <alignment horizontal="center" textRotation="90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54" applyFont="1" applyFill="1" applyBorder="1">
      <alignment/>
      <protection/>
    </xf>
    <xf numFmtId="0" fontId="0" fillId="34" borderId="10" xfId="0" applyFill="1" applyBorder="1" applyAlignment="1">
      <alignment/>
    </xf>
    <xf numFmtId="172" fontId="55" fillId="0" borderId="10" xfId="54" applyNumberFormat="1" applyFont="1" applyFill="1" applyBorder="1">
      <alignment/>
      <protection/>
    </xf>
    <xf numFmtId="0" fontId="56" fillId="0" borderId="0" xfId="0" applyFont="1" applyFill="1" applyAlignment="1">
      <alignment/>
    </xf>
    <xf numFmtId="172" fontId="54" fillId="34" borderId="10" xfId="0" applyNumberFormat="1" applyFont="1" applyFill="1" applyBorder="1" applyAlignment="1">
      <alignment/>
    </xf>
    <xf numFmtId="172" fontId="9" fillId="33" borderId="10" xfId="54" applyNumberFormat="1" applyFont="1" applyFill="1" applyBorder="1">
      <alignment/>
      <protection/>
    </xf>
    <xf numFmtId="0" fontId="9" fillId="33" borderId="10" xfId="54" applyFont="1" applyFill="1" applyBorder="1">
      <alignment/>
      <protection/>
    </xf>
    <xf numFmtId="0" fontId="9" fillId="33" borderId="10" xfId="0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34" borderId="10" xfId="54" applyFont="1" applyFill="1" applyBorder="1" applyAlignment="1">
      <alignment horizontal="center"/>
      <protection/>
    </xf>
    <xf numFmtId="0" fontId="54" fillId="33" borderId="10" xfId="54" applyFont="1" applyFill="1" applyBorder="1">
      <alignment/>
      <protection/>
    </xf>
    <xf numFmtId="0" fontId="10" fillId="0" borderId="10" xfId="54" applyFont="1" applyFill="1" applyBorder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6" fillId="34" borderId="0" xfId="0" applyFont="1" applyFill="1" applyAlignment="1">
      <alignment/>
    </xf>
    <xf numFmtId="0" fontId="1" fillId="34" borderId="10" xfId="54" applyFont="1" applyFill="1" applyBorder="1">
      <alignment/>
      <protection/>
    </xf>
    <xf numFmtId="172" fontId="9" fillId="34" borderId="10" xfId="54" applyNumberFormat="1" applyFont="1" applyFill="1" applyBorder="1">
      <alignment/>
      <protection/>
    </xf>
    <xf numFmtId="0" fontId="3" fillId="34" borderId="10" xfId="54" applyFont="1" applyFill="1" applyBorder="1" applyAlignment="1">
      <alignment horizontal="center"/>
      <protection/>
    </xf>
    <xf numFmtId="0" fontId="3" fillId="34" borderId="13" xfId="54" applyFont="1" applyFill="1" applyBorder="1" applyAlignment="1">
      <alignment horizontal="center" vertical="justify" textRotation="90"/>
      <protection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12" xfId="54" applyFont="1" applyFill="1" applyBorder="1">
      <alignment/>
      <protection/>
    </xf>
    <xf numFmtId="0" fontId="1" fillId="34" borderId="10" xfId="55" applyFont="1" applyFill="1" applyBorder="1">
      <alignment/>
      <protection/>
    </xf>
    <xf numFmtId="0" fontId="1" fillId="34" borderId="10" xfId="55" applyFont="1" applyFill="1" applyBorder="1" applyAlignment="1">
      <alignment horizontal="center"/>
      <protection/>
    </xf>
    <xf numFmtId="0" fontId="1" fillId="34" borderId="12" xfId="54" applyFont="1" applyFill="1" applyBorder="1" applyAlignment="1">
      <alignment horizontal="center"/>
      <protection/>
    </xf>
    <xf numFmtId="0" fontId="1" fillId="34" borderId="12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3" fillId="34" borderId="15" xfId="54" applyFont="1" applyFill="1" applyBorder="1" applyAlignment="1">
      <alignment horizontal="center" textRotation="90" wrapText="1"/>
      <protection/>
    </xf>
    <xf numFmtId="0" fontId="3" fillId="34" borderId="13" xfId="54" applyFont="1" applyFill="1" applyBorder="1" applyAlignment="1">
      <alignment horizontal="center" textRotation="90" wrapText="1"/>
      <protection/>
    </xf>
    <xf numFmtId="172" fontId="54" fillId="34" borderId="10" xfId="54" applyNumberFormat="1" applyFont="1" applyFill="1" applyBorder="1">
      <alignment/>
      <protection/>
    </xf>
    <xf numFmtId="0" fontId="54" fillId="34" borderId="10" xfId="54" applyFont="1" applyFill="1" applyBorder="1">
      <alignment/>
      <protection/>
    </xf>
    <xf numFmtId="0" fontId="3" fillId="34" borderId="14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49" fontId="57" fillId="34" borderId="10" xfId="54" applyNumberFormat="1" applyFont="1" applyFill="1" applyBorder="1" applyAlignment="1">
      <alignment horizontal="right"/>
      <protection/>
    </xf>
    <xf numFmtId="0" fontId="57" fillId="34" borderId="10" xfId="54" applyNumberFormat="1" applyFont="1" applyFill="1" applyBorder="1" applyAlignment="1">
      <alignment horizontal="right"/>
      <protection/>
    </xf>
    <xf numFmtId="0" fontId="57" fillId="34" borderId="10" xfId="54" applyNumberFormat="1" applyFont="1" applyFill="1" applyBorder="1">
      <alignment/>
      <protection/>
    </xf>
    <xf numFmtId="172" fontId="58" fillId="34" borderId="10" xfId="54" applyNumberFormat="1" applyFont="1" applyFill="1" applyBorder="1" applyAlignment="1">
      <alignment horizontal="right"/>
      <protection/>
    </xf>
    <xf numFmtId="0" fontId="58" fillId="34" borderId="10" xfId="54" applyFont="1" applyFill="1" applyBorder="1">
      <alignment/>
      <protection/>
    </xf>
    <xf numFmtId="172" fontId="58" fillId="34" borderId="10" xfId="54" applyNumberFormat="1" applyFont="1" applyFill="1" applyBorder="1">
      <alignment/>
      <protection/>
    </xf>
    <xf numFmtId="0" fontId="59" fillId="34" borderId="10" xfId="0" applyFont="1" applyFill="1" applyBorder="1" applyAlignment="1">
      <alignment/>
    </xf>
    <xf numFmtId="172" fontId="57" fillId="34" borderId="10" xfId="54" applyNumberFormat="1" applyFont="1" applyFill="1" applyBorder="1" applyAlignment="1">
      <alignment horizontal="right"/>
      <protection/>
    </xf>
    <xf numFmtId="0" fontId="57" fillId="34" borderId="10" xfId="54" applyFont="1" applyFill="1" applyBorder="1" applyAlignment="1">
      <alignment horizontal="right"/>
      <protection/>
    </xf>
    <xf numFmtId="49" fontId="57" fillId="34" borderId="10" xfId="54" applyNumberFormat="1" applyFont="1" applyFill="1" applyBorder="1">
      <alignment/>
      <protection/>
    </xf>
    <xf numFmtId="0" fontId="58" fillId="34" borderId="10" xfId="54" applyNumberFormat="1" applyFont="1" applyFill="1" applyBorder="1">
      <alignment/>
      <protection/>
    </xf>
    <xf numFmtId="0" fontId="60" fillId="34" borderId="10" xfId="0" applyFont="1" applyFill="1" applyBorder="1" applyAlignment="1">
      <alignment/>
    </xf>
    <xf numFmtId="0" fontId="57" fillId="34" borderId="10" xfId="54" applyFont="1" applyFill="1" applyBorder="1">
      <alignment/>
      <protection/>
    </xf>
    <xf numFmtId="172" fontId="57" fillId="34" borderId="10" xfId="0" applyNumberFormat="1" applyFont="1" applyFill="1" applyBorder="1" applyAlignment="1">
      <alignment/>
    </xf>
    <xf numFmtId="172" fontId="61" fillId="34" borderId="10" xfId="54" applyNumberFormat="1" applyFont="1" applyFill="1" applyBorder="1">
      <alignment/>
      <protection/>
    </xf>
    <xf numFmtId="172" fontId="55" fillId="34" borderId="10" xfId="54" applyNumberFormat="1" applyFont="1" applyFill="1" applyBorder="1">
      <alignment/>
      <protection/>
    </xf>
    <xf numFmtId="172" fontId="1" fillId="34" borderId="10" xfId="54" applyNumberFormat="1" applyFont="1" applyFill="1" applyBorder="1" applyAlignment="1">
      <alignment horizontal="center"/>
      <protection/>
    </xf>
    <xf numFmtId="2" fontId="1" fillId="34" borderId="10" xfId="54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49" fontId="58" fillId="34" borderId="10" xfId="0" applyNumberFormat="1" applyFont="1" applyFill="1" applyBorder="1" applyAlignment="1">
      <alignment horizontal="center"/>
    </xf>
    <xf numFmtId="0" fontId="55" fillId="34" borderId="10" xfId="54" applyFont="1" applyFill="1" applyBorder="1" applyAlignment="1">
      <alignment horizontal="center" wrapText="1"/>
      <protection/>
    </xf>
    <xf numFmtId="0" fontId="62" fillId="34" borderId="14" xfId="0" applyFont="1" applyFill="1" applyBorder="1" applyAlignment="1">
      <alignment horizontal="center"/>
    </xf>
    <xf numFmtId="172" fontId="54" fillId="34" borderId="10" xfId="55" applyNumberFormat="1" applyFont="1" applyFill="1" applyBorder="1">
      <alignment/>
      <protection/>
    </xf>
    <xf numFmtId="172" fontId="54" fillId="34" borderId="0" xfId="0" applyNumberFormat="1" applyFont="1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55" applyFont="1" applyFill="1" applyBorder="1">
      <alignment/>
      <protection/>
    </xf>
    <xf numFmtId="0" fontId="54" fillId="33" borderId="12" xfId="54" applyFont="1" applyFill="1" applyBorder="1">
      <alignment/>
      <protection/>
    </xf>
    <xf numFmtId="0" fontId="54" fillId="34" borderId="10" xfId="55" applyFont="1" applyFill="1" applyBorder="1">
      <alignment/>
      <protection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9" fillId="34" borderId="10" xfId="54" applyFont="1" applyFill="1" applyBorder="1">
      <alignment/>
      <protection/>
    </xf>
    <xf numFmtId="0" fontId="55" fillId="33" borderId="10" xfId="55" applyFont="1" applyFill="1" applyBorder="1">
      <alignment/>
      <protection/>
    </xf>
    <xf numFmtId="0" fontId="3" fillId="0" borderId="10" xfId="0" applyFont="1" applyBorder="1" applyAlignment="1">
      <alignment horizontal="center"/>
    </xf>
    <xf numFmtId="0" fontId="3" fillId="34" borderId="10" xfId="54" applyFont="1" applyFill="1" applyBorder="1" applyAlignment="1">
      <alignment horizontal="center" textRotation="90" wrapText="1"/>
      <protection/>
    </xf>
    <xf numFmtId="0" fontId="3" fillId="35" borderId="10" xfId="54" applyFont="1" applyFill="1" applyBorder="1" applyAlignment="1">
      <alignment horizontal="center" wrapText="1"/>
      <protection/>
    </xf>
    <xf numFmtId="0" fontId="1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0" xfId="0" applyFill="1" applyAlignment="1">
      <alignment/>
    </xf>
    <xf numFmtId="172" fontId="1" fillId="34" borderId="10" xfId="55" applyNumberFormat="1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horizontal="center"/>
      <protection/>
    </xf>
    <xf numFmtId="49" fontId="1" fillId="33" borderId="10" xfId="54" applyNumberFormat="1" applyFont="1" applyFill="1" applyBorder="1" applyAlignment="1">
      <alignment horizontal="center"/>
      <protection/>
    </xf>
    <xf numFmtId="0" fontId="3" fillId="0" borderId="15" xfId="54" applyFont="1" applyBorder="1" applyAlignment="1">
      <alignment horizontal="center" textRotation="90"/>
      <protection/>
    </xf>
    <xf numFmtId="0" fontId="3" fillId="0" borderId="13" xfId="54" applyFont="1" applyBorder="1" applyAlignment="1">
      <alignment horizontal="center" textRotation="90"/>
      <protection/>
    </xf>
    <xf numFmtId="0" fontId="3" fillId="34" borderId="10" xfId="54" applyFont="1" applyFill="1" applyBorder="1" applyAlignment="1">
      <alignment horizontal="center" textRotation="90"/>
      <protection/>
    </xf>
    <xf numFmtId="0" fontId="3" fillId="0" borderId="15" xfId="54" applyFont="1" applyBorder="1" applyAlignment="1">
      <alignment horizontal="center" textRotation="90" wrapText="1"/>
      <protection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3" xfId="54" applyFont="1" applyBorder="1" applyAlignment="1">
      <alignment horizontal="center" textRotation="90" wrapText="1"/>
      <protection/>
    </xf>
    <xf numFmtId="0" fontId="3" fillId="0" borderId="12" xfId="54" applyFont="1" applyBorder="1" applyAlignment="1">
      <alignment horizontal="center" textRotation="90"/>
      <protection/>
    </xf>
    <xf numFmtId="0" fontId="3" fillId="0" borderId="15" xfId="54" applyFont="1" applyFill="1" applyBorder="1" applyAlignment="1">
      <alignment horizontal="center" textRotation="90" wrapText="1"/>
      <protection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0" borderId="13" xfId="54" applyFont="1" applyFill="1" applyBorder="1" applyAlignment="1">
      <alignment horizontal="center" textRotation="90" wrapText="1"/>
      <protection/>
    </xf>
    <xf numFmtId="0" fontId="3" fillId="0" borderId="16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3" fillId="34" borderId="15" xfId="54" applyFont="1" applyFill="1" applyBorder="1" applyAlignment="1">
      <alignment horizontal="center" textRotation="90" wrapText="1"/>
      <protection/>
    </xf>
    <xf numFmtId="0" fontId="3" fillId="34" borderId="13" xfId="54" applyFont="1" applyFill="1" applyBorder="1" applyAlignment="1">
      <alignment horizontal="center" textRotation="90" wrapText="1"/>
      <protection/>
    </xf>
    <xf numFmtId="0" fontId="3" fillId="34" borderId="10" xfId="54" applyFont="1" applyFill="1" applyBorder="1" applyAlignment="1">
      <alignment horizontal="center" textRotation="90" wrapText="1"/>
      <protection/>
    </xf>
    <xf numFmtId="0" fontId="55" fillId="34" borderId="15" xfId="54" applyFont="1" applyFill="1" applyBorder="1" applyAlignment="1">
      <alignment horizontal="center" textRotation="90" wrapText="1"/>
      <protection/>
    </xf>
    <xf numFmtId="0" fontId="55" fillId="34" borderId="13" xfId="54" applyFont="1" applyFill="1" applyBorder="1" applyAlignment="1">
      <alignment horizontal="center" textRotation="90" wrapText="1"/>
      <protection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34" borderId="15" xfId="54" applyFont="1" applyFill="1" applyBorder="1" applyAlignment="1">
      <alignment horizontal="center" textRotation="90"/>
      <protection/>
    </xf>
    <xf numFmtId="0" fontId="3" fillId="34" borderId="13" xfId="54" applyFont="1" applyFill="1" applyBorder="1" applyAlignment="1">
      <alignment horizontal="center" textRotation="90"/>
      <protection/>
    </xf>
    <xf numFmtId="0" fontId="3" fillId="33" borderId="16" xfId="54" applyFont="1" applyFill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center" wrapText="1"/>
      <protection/>
    </xf>
    <xf numFmtId="0" fontId="3" fillId="34" borderId="12" xfId="54" applyFont="1" applyFill="1" applyBorder="1" applyAlignment="1">
      <alignment horizontal="center" textRotation="90" wrapText="1"/>
      <protection/>
    </xf>
    <xf numFmtId="0" fontId="3" fillId="34" borderId="16" xfId="54" applyFont="1" applyFill="1" applyBorder="1" applyAlignment="1">
      <alignment horizontal="center"/>
      <protection/>
    </xf>
    <xf numFmtId="0" fontId="3" fillId="34" borderId="14" xfId="54" applyFont="1" applyFill="1" applyBorder="1" applyAlignment="1">
      <alignment horizontal="center"/>
      <protection/>
    </xf>
    <xf numFmtId="0" fontId="3" fillId="34" borderId="11" xfId="54" applyFont="1" applyFill="1" applyBorder="1" applyAlignment="1">
      <alignment horizontal="center"/>
      <protection/>
    </xf>
    <xf numFmtId="172" fontId="3" fillId="34" borderId="15" xfId="0" applyNumberFormat="1" applyFont="1" applyFill="1" applyBorder="1" applyAlignment="1">
      <alignment horizontal="center" vertical="center" textRotation="90" wrapText="1"/>
    </xf>
    <xf numFmtId="172" fontId="3" fillId="34" borderId="12" xfId="0" applyNumberFormat="1" applyFont="1" applyFill="1" applyBorder="1" applyAlignment="1">
      <alignment horizontal="center" vertical="center" textRotation="90" wrapText="1"/>
    </xf>
    <xf numFmtId="172" fontId="3" fillId="34" borderId="13" xfId="0" applyNumberFormat="1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textRotation="90"/>
    </xf>
    <xf numFmtId="0" fontId="3" fillId="34" borderId="13" xfId="0" applyFont="1" applyFill="1" applyBorder="1" applyAlignment="1">
      <alignment horizontal="center" textRotation="90"/>
    </xf>
    <xf numFmtId="0" fontId="3" fillId="34" borderId="16" xfId="54" applyFont="1" applyFill="1" applyBorder="1" applyAlignment="1">
      <alignment horizontal="center" wrapText="1"/>
      <protection/>
    </xf>
    <xf numFmtId="0" fontId="3" fillId="34" borderId="11" xfId="54" applyFont="1" applyFill="1" applyBorder="1" applyAlignment="1">
      <alignment horizontal="center" wrapText="1"/>
      <protection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0" xfId="54" applyFont="1" applyFill="1" applyBorder="1" applyAlignment="1">
      <alignment horizontal="center" textRotation="90"/>
      <protection/>
    </xf>
    <xf numFmtId="0" fontId="3" fillId="0" borderId="15" xfId="54" applyFont="1" applyFill="1" applyBorder="1" applyAlignment="1">
      <alignment horizontal="center" textRotation="90"/>
      <protection/>
    </xf>
    <xf numFmtId="0" fontId="3" fillId="34" borderId="15" xfId="0" applyNumberFormat="1" applyFont="1" applyFill="1" applyBorder="1" applyAlignment="1">
      <alignment horizontal="center" vertical="center" textRotation="90" wrapText="1"/>
    </xf>
    <xf numFmtId="0" fontId="3" fillId="34" borderId="12" xfId="0" applyNumberFormat="1" applyFont="1" applyFill="1" applyBorder="1" applyAlignment="1">
      <alignment horizontal="center" vertical="center" textRotation="90" wrapText="1"/>
    </xf>
    <xf numFmtId="0" fontId="3" fillId="34" borderId="13" xfId="0" applyNumberFormat="1" applyFont="1" applyFill="1" applyBorder="1" applyAlignment="1">
      <alignment horizontal="center" vertical="center" textRotation="90" wrapText="1"/>
    </xf>
    <xf numFmtId="0" fontId="3" fillId="34" borderId="16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8" fillId="35" borderId="15" xfId="54" applyFont="1" applyFill="1" applyBorder="1" applyAlignment="1">
      <alignment horizontal="center" textRotation="90" wrapText="1"/>
      <protection/>
    </xf>
    <xf numFmtId="0" fontId="8" fillId="35" borderId="13" xfId="54" applyFont="1" applyFill="1" applyBorder="1" applyAlignment="1">
      <alignment horizontal="center" textRotation="90" wrapText="1"/>
      <protection/>
    </xf>
    <xf numFmtId="172" fontId="3" fillId="0" borderId="15" xfId="0" applyNumberFormat="1" applyFont="1" applyBorder="1" applyAlignment="1">
      <alignment horizontal="center" vertical="center" textRotation="90" wrapText="1"/>
    </xf>
    <xf numFmtId="172" fontId="8" fillId="0" borderId="12" xfId="0" applyNumberFormat="1" applyFont="1" applyBorder="1" applyAlignment="1">
      <alignment horizontal="center" vertical="center" textRotation="90" wrapText="1"/>
    </xf>
    <xf numFmtId="172" fontId="8" fillId="0" borderId="13" xfId="0" applyNumberFormat="1" applyFont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textRotation="90" wrapText="1"/>
    </xf>
    <xf numFmtId="0" fontId="3" fillId="34" borderId="12" xfId="0" applyFont="1" applyFill="1" applyBorder="1" applyAlignment="1">
      <alignment horizontal="center" textRotation="90" wrapText="1"/>
    </xf>
    <xf numFmtId="0" fontId="3" fillId="34" borderId="13" xfId="0" applyFont="1" applyFill="1" applyBorder="1" applyAlignment="1">
      <alignment horizont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4" sqref="O14"/>
    </sheetView>
  </sheetViews>
  <sheetFormatPr defaultColWidth="9.140625" defaultRowHeight="12.75"/>
  <cols>
    <col min="1" max="1" width="3.28125" style="2" customWidth="1"/>
    <col min="2" max="2" width="13.8515625" style="0" customWidth="1"/>
    <col min="3" max="3" width="3.00390625" style="0" customWidth="1"/>
    <col min="4" max="4" width="3.7109375" style="3" customWidth="1"/>
    <col min="5" max="6" width="3.00390625" style="0" customWidth="1"/>
    <col min="7" max="7" width="4.00390625" style="0" customWidth="1"/>
    <col min="8" max="8" width="2.140625" style="0" customWidth="1"/>
    <col min="9" max="9" width="4.57421875" style="36" customWidth="1"/>
    <col min="10" max="10" width="4.28125" style="0" customWidth="1"/>
    <col min="11" max="11" width="3.00390625" style="0" customWidth="1"/>
    <col min="12" max="12" width="7.140625" style="59" customWidth="1"/>
    <col min="13" max="13" width="5.57421875" style="3" customWidth="1"/>
    <col min="14" max="14" width="5.421875" style="3" customWidth="1"/>
    <col min="15" max="15" width="6.28125" style="3" customWidth="1"/>
    <col min="16" max="16" width="4.28125" style="3" customWidth="1"/>
    <col min="17" max="17" width="6.57421875" style="92" customWidth="1"/>
    <col min="18" max="18" width="5.140625" style="36" customWidth="1"/>
    <col min="19" max="19" width="6.140625" style="36" customWidth="1"/>
    <col min="20" max="20" width="5.140625" style="36" customWidth="1"/>
    <col min="21" max="21" width="6.00390625" style="116" customWidth="1"/>
    <col min="22" max="22" width="6.140625" style="53" customWidth="1"/>
    <col min="23" max="23" width="6.28125" style="53" customWidth="1"/>
    <col min="24" max="24" width="5.421875" style="53" customWidth="1"/>
    <col min="25" max="25" width="3.57421875" style="41" customWidth="1"/>
    <col min="26" max="26" width="2.7109375" style="108" customWidth="1"/>
    <col min="27" max="27" width="2.8515625" style="108" customWidth="1"/>
    <col min="28" max="28" width="5.00390625" style="108" customWidth="1"/>
    <col min="29" max="29" width="2.8515625" style="108" customWidth="1"/>
    <col min="30" max="31" width="4.8515625" style="108" customWidth="1"/>
    <col min="32" max="32" width="4.7109375" style="36" customWidth="1"/>
    <col min="33" max="33" width="4.00390625" style="36" customWidth="1"/>
    <col min="34" max="34" width="4.7109375" style="36" customWidth="1"/>
    <col min="35" max="35" width="5.00390625" style="36" customWidth="1"/>
    <col min="36" max="36" width="2.7109375" style="36" customWidth="1"/>
    <col min="37" max="37" width="4.00390625" style="36" customWidth="1"/>
    <col min="38" max="38" width="6.140625" style="36" customWidth="1"/>
    <col min="39" max="39" width="4.57421875" style="0" customWidth="1"/>
    <col min="40" max="40" width="5.28125" style="0" customWidth="1"/>
    <col min="41" max="41" width="4.57421875" style="0" customWidth="1"/>
    <col min="42" max="42" width="4.7109375" style="0" customWidth="1"/>
    <col min="43" max="43" width="5.8515625" style="0" customWidth="1"/>
    <col min="44" max="44" width="6.28125" style="0" customWidth="1"/>
    <col min="45" max="45" width="4.28125" style="0" customWidth="1"/>
    <col min="46" max="46" width="6.57421875" style="0" customWidth="1"/>
    <col min="47" max="47" width="3.7109375" style="0" customWidth="1"/>
    <col min="48" max="48" width="5.140625" style="0" customWidth="1"/>
    <col min="49" max="49" width="3.57421875" style="0" customWidth="1"/>
    <col min="50" max="50" width="5.421875" style="0" customWidth="1"/>
    <col min="51" max="53" width="9.140625" style="0" customWidth="1"/>
  </cols>
  <sheetData>
    <row r="1" spans="1:50" ht="11.25" customHeight="1">
      <c r="A1" s="156" t="s">
        <v>114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</row>
    <row r="2" spans="1:50" ht="16.5" customHeight="1">
      <c r="A2" s="123" t="s">
        <v>0</v>
      </c>
      <c r="B2" s="120" t="s">
        <v>1</v>
      </c>
      <c r="C2" s="123" t="s">
        <v>3</v>
      </c>
      <c r="D2" s="127" t="s">
        <v>55</v>
      </c>
      <c r="E2" s="130" t="s">
        <v>27</v>
      </c>
      <c r="F2" s="131"/>
      <c r="G2" s="131"/>
      <c r="H2" s="132"/>
      <c r="I2" s="130" t="s">
        <v>28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160" t="s">
        <v>103</v>
      </c>
      <c r="X2" s="149" t="s">
        <v>104</v>
      </c>
      <c r="Y2" s="167" t="s">
        <v>106</v>
      </c>
      <c r="Z2" s="154" t="s">
        <v>29</v>
      </c>
      <c r="AA2" s="155"/>
      <c r="AB2" s="163" t="s">
        <v>30</v>
      </c>
      <c r="AC2" s="164"/>
      <c r="AD2" s="170" t="s">
        <v>31</v>
      </c>
      <c r="AE2" s="146" t="s">
        <v>58</v>
      </c>
      <c r="AF2" s="147"/>
      <c r="AG2" s="147"/>
      <c r="AH2" s="148"/>
      <c r="AI2" s="146" t="s">
        <v>63</v>
      </c>
      <c r="AJ2" s="147"/>
      <c r="AK2" s="148"/>
      <c r="AL2" s="134" t="s">
        <v>107</v>
      </c>
      <c r="AM2" s="146" t="s">
        <v>67</v>
      </c>
      <c r="AN2" s="147"/>
      <c r="AO2" s="147"/>
      <c r="AP2" s="147"/>
      <c r="AQ2" s="147"/>
      <c r="AR2" s="147"/>
      <c r="AS2" s="147"/>
      <c r="AT2" s="148"/>
      <c r="AU2" s="158" t="s">
        <v>81</v>
      </c>
      <c r="AV2" s="158" t="s">
        <v>93</v>
      </c>
      <c r="AW2" s="158" t="s">
        <v>95</v>
      </c>
      <c r="AX2" s="158" t="s">
        <v>98</v>
      </c>
    </row>
    <row r="3" spans="1:50" ht="16.5" customHeight="1">
      <c r="A3" s="124"/>
      <c r="B3" s="126"/>
      <c r="C3" s="124"/>
      <c r="D3" s="128"/>
      <c r="E3" s="120" t="s">
        <v>32</v>
      </c>
      <c r="F3" s="120" t="s">
        <v>33</v>
      </c>
      <c r="G3" s="120" t="s">
        <v>34</v>
      </c>
      <c r="H3" s="120" t="s">
        <v>35</v>
      </c>
      <c r="I3" s="122" t="s">
        <v>36</v>
      </c>
      <c r="J3" s="120" t="s">
        <v>37</v>
      </c>
      <c r="K3" s="120" t="s">
        <v>35</v>
      </c>
      <c r="L3" s="133" t="s">
        <v>105</v>
      </c>
      <c r="M3" s="133"/>
      <c r="N3" s="133"/>
      <c r="O3" s="133"/>
      <c r="P3" s="133"/>
      <c r="Q3" s="134" t="s">
        <v>44</v>
      </c>
      <c r="R3" s="136" t="s">
        <v>39</v>
      </c>
      <c r="S3" s="68"/>
      <c r="T3" s="134" t="s">
        <v>108</v>
      </c>
      <c r="U3" s="165" t="s">
        <v>111</v>
      </c>
      <c r="V3" s="137" t="s">
        <v>110</v>
      </c>
      <c r="W3" s="161"/>
      <c r="X3" s="150"/>
      <c r="Y3" s="168"/>
      <c r="Z3" s="152" t="s">
        <v>40</v>
      </c>
      <c r="AA3" s="152" t="s">
        <v>41</v>
      </c>
      <c r="AB3" s="152" t="s">
        <v>42</v>
      </c>
      <c r="AC3" s="152" t="s">
        <v>43</v>
      </c>
      <c r="AD3" s="171"/>
      <c r="AE3" s="141" t="s">
        <v>59</v>
      </c>
      <c r="AF3" s="141" t="s">
        <v>60</v>
      </c>
      <c r="AG3" s="141" t="s">
        <v>61</v>
      </c>
      <c r="AH3" s="141" t="s">
        <v>62</v>
      </c>
      <c r="AI3" s="141" t="s">
        <v>64</v>
      </c>
      <c r="AJ3" s="141" t="s">
        <v>65</v>
      </c>
      <c r="AK3" s="141" t="s">
        <v>66</v>
      </c>
      <c r="AL3" s="145"/>
      <c r="AM3" s="143" t="s">
        <v>68</v>
      </c>
      <c r="AN3" s="144"/>
      <c r="AO3" s="141" t="s">
        <v>69</v>
      </c>
      <c r="AP3" s="134" t="s">
        <v>70</v>
      </c>
      <c r="AQ3" s="141" t="s">
        <v>71</v>
      </c>
      <c r="AR3" s="143" t="s">
        <v>72</v>
      </c>
      <c r="AS3" s="144"/>
      <c r="AT3" s="141" t="s">
        <v>73</v>
      </c>
      <c r="AU3" s="158"/>
      <c r="AV3" s="158"/>
      <c r="AW3" s="158"/>
      <c r="AX3" s="158"/>
    </row>
    <row r="4" spans="1:50" ht="73.5" customHeight="1">
      <c r="A4" s="125"/>
      <c r="B4" s="121"/>
      <c r="C4" s="125"/>
      <c r="D4" s="129"/>
      <c r="E4" s="121"/>
      <c r="F4" s="121"/>
      <c r="G4" s="121"/>
      <c r="H4" s="121"/>
      <c r="I4" s="122"/>
      <c r="J4" s="121"/>
      <c r="K4" s="121"/>
      <c r="L4" s="57" t="s">
        <v>53</v>
      </c>
      <c r="M4" s="22" t="s">
        <v>54</v>
      </c>
      <c r="N4" s="28" t="s">
        <v>102</v>
      </c>
      <c r="O4" s="27" t="s">
        <v>57</v>
      </c>
      <c r="P4" s="27" t="s">
        <v>56</v>
      </c>
      <c r="Q4" s="135"/>
      <c r="R4" s="136"/>
      <c r="S4" s="69" t="s">
        <v>109</v>
      </c>
      <c r="T4" s="135"/>
      <c r="U4" s="166"/>
      <c r="V4" s="138"/>
      <c r="W4" s="162"/>
      <c r="X4" s="151"/>
      <c r="Y4" s="169"/>
      <c r="Z4" s="153"/>
      <c r="AA4" s="153"/>
      <c r="AB4" s="153"/>
      <c r="AC4" s="153"/>
      <c r="AD4" s="172"/>
      <c r="AE4" s="142"/>
      <c r="AF4" s="142"/>
      <c r="AG4" s="142"/>
      <c r="AH4" s="142"/>
      <c r="AI4" s="142"/>
      <c r="AJ4" s="142"/>
      <c r="AK4" s="142"/>
      <c r="AL4" s="135"/>
      <c r="AM4" s="29" t="s">
        <v>74</v>
      </c>
      <c r="AN4" s="112" t="s">
        <v>112</v>
      </c>
      <c r="AO4" s="142"/>
      <c r="AP4" s="135"/>
      <c r="AQ4" s="142"/>
      <c r="AR4" s="29" t="s">
        <v>75</v>
      </c>
      <c r="AS4" s="29" t="s">
        <v>76</v>
      </c>
      <c r="AT4" s="142"/>
      <c r="AU4" s="158"/>
      <c r="AV4" s="159"/>
      <c r="AW4" s="159"/>
      <c r="AX4" s="159"/>
    </row>
    <row r="5" spans="1:50" ht="11.25" customHeight="1">
      <c r="A5" s="30">
        <v>1</v>
      </c>
      <c r="B5" s="26">
        <v>2</v>
      </c>
      <c r="C5" s="30">
        <v>3</v>
      </c>
      <c r="D5" s="31">
        <v>4</v>
      </c>
      <c r="E5" s="26">
        <v>5</v>
      </c>
      <c r="F5" s="26">
        <v>6</v>
      </c>
      <c r="G5" s="26">
        <v>7</v>
      </c>
      <c r="H5" s="26">
        <v>8</v>
      </c>
      <c r="I5" s="56">
        <v>9</v>
      </c>
      <c r="J5" s="26">
        <v>10</v>
      </c>
      <c r="K5" s="26">
        <v>11</v>
      </c>
      <c r="L5" s="33">
        <v>12</v>
      </c>
      <c r="M5" s="31">
        <v>13</v>
      </c>
      <c r="N5" s="32">
        <v>14</v>
      </c>
      <c r="O5" s="31">
        <v>15</v>
      </c>
      <c r="P5" s="31">
        <v>16</v>
      </c>
      <c r="Q5" s="33">
        <v>17</v>
      </c>
      <c r="R5" s="33">
        <v>18</v>
      </c>
      <c r="S5" s="33">
        <v>19</v>
      </c>
      <c r="T5" s="33">
        <v>20</v>
      </c>
      <c r="U5" s="113">
        <v>21</v>
      </c>
      <c r="V5" s="94">
        <v>22</v>
      </c>
      <c r="W5" s="58">
        <v>23</v>
      </c>
      <c r="X5" s="58">
        <v>24</v>
      </c>
      <c r="Y5" s="34">
        <v>25</v>
      </c>
      <c r="Z5" s="58">
        <v>26</v>
      </c>
      <c r="AA5" s="58">
        <v>27</v>
      </c>
      <c r="AB5" s="58">
        <v>28</v>
      </c>
      <c r="AC5" s="102">
        <v>29</v>
      </c>
      <c r="AD5" s="102">
        <v>30</v>
      </c>
      <c r="AE5" s="23">
        <v>31</v>
      </c>
      <c r="AF5" s="23">
        <v>32</v>
      </c>
      <c r="AG5" s="23">
        <v>33</v>
      </c>
      <c r="AH5" s="23">
        <v>34</v>
      </c>
      <c r="AI5" s="23">
        <v>35</v>
      </c>
      <c r="AJ5" s="23">
        <v>36</v>
      </c>
      <c r="AK5" s="23">
        <v>37</v>
      </c>
      <c r="AL5" s="23">
        <v>38</v>
      </c>
      <c r="AM5" s="5">
        <v>39</v>
      </c>
      <c r="AN5" s="5">
        <v>40</v>
      </c>
      <c r="AO5" s="5">
        <v>41</v>
      </c>
      <c r="AP5" s="5">
        <v>42</v>
      </c>
      <c r="AQ5" s="5">
        <v>43</v>
      </c>
      <c r="AR5" s="5">
        <v>44</v>
      </c>
      <c r="AS5" s="5">
        <v>45</v>
      </c>
      <c r="AT5" s="5">
        <v>45</v>
      </c>
      <c r="AU5" s="8">
        <v>47</v>
      </c>
      <c r="AV5" s="34">
        <v>48</v>
      </c>
      <c r="AW5" s="111">
        <v>49</v>
      </c>
      <c r="AX5" s="8">
        <v>50</v>
      </c>
    </row>
    <row r="6" spans="1:50" ht="10.5" customHeight="1">
      <c r="A6" s="139" t="s">
        <v>51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95"/>
      <c r="W6" s="72"/>
      <c r="X6" s="72"/>
      <c r="Y6" s="47"/>
      <c r="Z6" s="72"/>
      <c r="AA6" s="72"/>
      <c r="AB6" s="72"/>
      <c r="AC6" s="72"/>
      <c r="AD6" s="103"/>
      <c r="AE6" s="104"/>
      <c r="AX6" s="52"/>
    </row>
    <row r="7" spans="1:50" ht="12.75" customHeight="1">
      <c r="A7" s="9">
        <v>1</v>
      </c>
      <c r="B7" s="10" t="s">
        <v>14</v>
      </c>
      <c r="C7" s="13">
        <v>3</v>
      </c>
      <c r="D7" s="14">
        <v>1971</v>
      </c>
      <c r="E7" s="15">
        <v>5</v>
      </c>
      <c r="F7" s="15">
        <v>1</v>
      </c>
      <c r="G7" s="15">
        <v>153</v>
      </c>
      <c r="H7" s="15">
        <v>0</v>
      </c>
      <c r="I7" s="37">
        <v>123</v>
      </c>
      <c r="J7" s="4">
        <v>566.5</v>
      </c>
      <c r="K7" s="4">
        <v>0</v>
      </c>
      <c r="L7" s="51">
        <v>782.1</v>
      </c>
      <c r="M7" s="12">
        <f>L7-N7-P7</f>
        <v>696</v>
      </c>
      <c r="N7" s="7">
        <v>35.4</v>
      </c>
      <c r="O7" s="7">
        <v>0</v>
      </c>
      <c r="P7" s="6">
        <v>50.7</v>
      </c>
      <c r="Q7" s="51">
        <v>2506.71</v>
      </c>
      <c r="R7" s="37">
        <v>315.4</v>
      </c>
      <c r="S7" s="37">
        <f>Q7:Q83+R7:R83</f>
        <v>2822.11</v>
      </c>
      <c r="T7" s="37">
        <f>I7:I83+J7:J83+K7:K83</f>
        <v>689.5</v>
      </c>
      <c r="U7" s="114">
        <f>I7+J7+K7+L7+Q7+R7</f>
        <v>4293.71</v>
      </c>
      <c r="V7" s="70">
        <v>4532.5</v>
      </c>
      <c r="W7" s="74">
        <v>16954</v>
      </c>
      <c r="X7" s="74">
        <v>16.5</v>
      </c>
      <c r="Y7" s="43"/>
      <c r="Z7" s="105" t="s">
        <v>45</v>
      </c>
      <c r="AA7" s="37" t="s">
        <v>46</v>
      </c>
      <c r="AB7" s="37" t="s">
        <v>49</v>
      </c>
      <c r="AC7" s="37" t="s">
        <v>50</v>
      </c>
      <c r="AD7" s="106" t="s">
        <v>42</v>
      </c>
      <c r="AE7" s="37">
        <v>1027.5</v>
      </c>
      <c r="AF7" s="107"/>
      <c r="AG7" s="37">
        <v>0</v>
      </c>
      <c r="AH7" s="37">
        <v>0</v>
      </c>
      <c r="AI7" s="37" t="s">
        <v>85</v>
      </c>
      <c r="AJ7" s="37" t="s">
        <v>78</v>
      </c>
      <c r="AK7" s="37" t="s">
        <v>86</v>
      </c>
      <c r="AL7" s="37">
        <v>3632</v>
      </c>
      <c r="AM7" s="98">
        <v>240</v>
      </c>
      <c r="AN7" s="98"/>
      <c r="AO7" s="98">
        <v>171</v>
      </c>
      <c r="AP7" s="98">
        <v>120</v>
      </c>
      <c r="AQ7" s="98">
        <v>700</v>
      </c>
      <c r="AR7" s="98">
        <v>202</v>
      </c>
      <c r="AS7" s="98">
        <v>724</v>
      </c>
      <c r="AT7" s="99">
        <f>AM7:AM83+AN7:AN83+AO7:AO83+AP7:AP83+AQ7:AQ83+AR7:AR83+AS7:AS83</f>
        <v>2157</v>
      </c>
      <c r="AU7" s="37">
        <v>248</v>
      </c>
      <c r="AV7" s="4" t="s">
        <v>38</v>
      </c>
      <c r="AW7" s="4" t="s">
        <v>50</v>
      </c>
      <c r="AX7" s="4" t="s">
        <v>99</v>
      </c>
    </row>
    <row r="8" spans="1:50" s="1" customFormat="1" ht="11.25" customHeight="1">
      <c r="A8" s="9">
        <f>A7+1</f>
        <v>2</v>
      </c>
      <c r="B8" s="10" t="s">
        <v>14</v>
      </c>
      <c r="C8" s="11">
        <v>4</v>
      </c>
      <c r="D8" s="12">
        <v>1960</v>
      </c>
      <c r="E8" s="10">
        <v>4</v>
      </c>
      <c r="F8" s="10">
        <v>4</v>
      </c>
      <c r="G8" s="10">
        <v>64</v>
      </c>
      <c r="H8" s="10">
        <v>0</v>
      </c>
      <c r="I8" s="38">
        <v>196.8</v>
      </c>
      <c r="J8" s="4">
        <v>0</v>
      </c>
      <c r="K8" s="4">
        <v>0</v>
      </c>
      <c r="L8" s="48">
        <v>646.8</v>
      </c>
      <c r="M8" s="12">
        <v>646.8</v>
      </c>
      <c r="N8" s="7">
        <v>0</v>
      </c>
      <c r="O8" s="7">
        <v>0</v>
      </c>
      <c r="P8" s="7">
        <v>0</v>
      </c>
      <c r="Q8" s="90">
        <v>2541.34</v>
      </c>
      <c r="R8" s="38">
        <v>0</v>
      </c>
      <c r="S8" s="37">
        <f>Q8:Q83+R8:R83</f>
        <v>2541.34</v>
      </c>
      <c r="T8" s="37">
        <f>I8:I83+J8:J83+K8:K83</f>
        <v>196.8</v>
      </c>
      <c r="U8" s="114">
        <f aca="true" t="shared" si="0" ref="U8:U71">I8+J8+K8+L8+Q8+R8</f>
        <v>3384.94</v>
      </c>
      <c r="V8" s="70">
        <v>2537.3</v>
      </c>
      <c r="W8" s="75">
        <v>12345</v>
      </c>
      <c r="X8" s="75">
        <v>13.9</v>
      </c>
      <c r="Y8" s="43"/>
      <c r="Z8" s="105" t="s">
        <v>45</v>
      </c>
      <c r="AA8" s="106" t="s">
        <v>46</v>
      </c>
      <c r="AB8" s="37" t="s">
        <v>49</v>
      </c>
      <c r="AC8" s="37" t="s">
        <v>50</v>
      </c>
      <c r="AD8" s="106" t="s">
        <v>42</v>
      </c>
      <c r="AE8" s="37">
        <v>0</v>
      </c>
      <c r="AF8" s="38">
        <v>1306.9</v>
      </c>
      <c r="AG8" s="37">
        <v>0</v>
      </c>
      <c r="AH8" s="37">
        <v>0</v>
      </c>
      <c r="AI8" s="38" t="s">
        <v>84</v>
      </c>
      <c r="AJ8" s="38" t="s">
        <v>83</v>
      </c>
      <c r="AK8" s="38" t="s">
        <v>80</v>
      </c>
      <c r="AL8" s="38">
        <v>2337</v>
      </c>
      <c r="AM8" s="99">
        <v>775</v>
      </c>
      <c r="AN8" s="99"/>
      <c r="AO8" s="99">
        <v>206</v>
      </c>
      <c r="AP8" s="99"/>
      <c r="AQ8" s="99">
        <v>32</v>
      </c>
      <c r="AR8" s="99">
        <v>238.7</v>
      </c>
      <c r="AS8" s="99">
        <v>184</v>
      </c>
      <c r="AT8" s="99">
        <f>AM8:AM83+AN8:AN83+AO8:AO83+AP8:AP83+AQ8:AQ83+AR8:AR83+AS8:AS83</f>
        <v>1435.7</v>
      </c>
      <c r="AU8" s="38">
        <v>120</v>
      </c>
      <c r="AV8" s="4" t="s">
        <v>38</v>
      </c>
      <c r="AW8" s="4" t="s">
        <v>50</v>
      </c>
      <c r="AX8" s="4" t="s">
        <v>99</v>
      </c>
    </row>
    <row r="9" spans="1:50" ht="12" customHeight="1">
      <c r="A9" s="9">
        <f aca="true" t="shared" si="1" ref="A9:A68">A8+1</f>
        <v>3</v>
      </c>
      <c r="B9" s="10" t="s">
        <v>14</v>
      </c>
      <c r="C9" s="11">
        <v>5</v>
      </c>
      <c r="D9" s="12">
        <v>1971</v>
      </c>
      <c r="E9" s="10">
        <v>5</v>
      </c>
      <c r="F9" s="10">
        <v>8</v>
      </c>
      <c r="G9" s="10">
        <v>118</v>
      </c>
      <c r="H9" s="10">
        <v>0</v>
      </c>
      <c r="I9" s="38">
        <v>574</v>
      </c>
      <c r="J9" s="4">
        <v>0</v>
      </c>
      <c r="K9" s="4">
        <v>0</v>
      </c>
      <c r="L9" s="48">
        <v>1147.7</v>
      </c>
      <c r="M9" s="12">
        <v>1147.7</v>
      </c>
      <c r="N9" s="7">
        <v>0</v>
      </c>
      <c r="O9" s="7">
        <v>0</v>
      </c>
      <c r="P9" s="7">
        <v>0</v>
      </c>
      <c r="Q9" s="91">
        <v>5674.05</v>
      </c>
      <c r="R9" s="38">
        <v>61.7</v>
      </c>
      <c r="S9" s="37">
        <f>Q9:Q83+R9:R83</f>
        <v>5735.75</v>
      </c>
      <c r="T9" s="37">
        <f>I9:I83+J9:J83+K9:K83</f>
        <v>574</v>
      </c>
      <c r="U9" s="114">
        <f t="shared" si="0"/>
        <v>7457.45</v>
      </c>
      <c r="V9" s="96">
        <v>6844.8</v>
      </c>
      <c r="W9" s="75">
        <v>23832</v>
      </c>
      <c r="X9" s="74"/>
      <c r="Y9" s="43"/>
      <c r="Z9" s="105" t="s">
        <v>45</v>
      </c>
      <c r="AA9" s="106" t="s">
        <v>46</v>
      </c>
      <c r="AB9" s="37" t="s">
        <v>49</v>
      </c>
      <c r="AC9" s="37" t="s">
        <v>50</v>
      </c>
      <c r="AD9" s="106" t="s">
        <v>47</v>
      </c>
      <c r="AE9" s="37">
        <v>0</v>
      </c>
      <c r="AF9" s="38"/>
      <c r="AG9" s="37">
        <v>0</v>
      </c>
      <c r="AH9" s="38">
        <v>2034.2</v>
      </c>
      <c r="AI9" s="38" t="s">
        <v>87</v>
      </c>
      <c r="AJ9" s="38" t="s">
        <v>78</v>
      </c>
      <c r="AK9" s="38" t="s">
        <v>88</v>
      </c>
      <c r="AL9" s="38">
        <v>4462</v>
      </c>
      <c r="AM9" s="99">
        <v>638.6</v>
      </c>
      <c r="AN9" s="99">
        <v>80</v>
      </c>
      <c r="AO9" s="99">
        <v>148</v>
      </c>
      <c r="AP9" s="99"/>
      <c r="AQ9" s="99">
        <v>1105.2</v>
      </c>
      <c r="AR9" s="99"/>
      <c r="AS9" s="99">
        <v>1037</v>
      </c>
      <c r="AT9" s="99">
        <f>AM9:AM83+AN9:AN83+AO9:AO83+AP9:AP83+AQ9:AQ83+AR9:AR83+AS9:AS83</f>
        <v>3008.8</v>
      </c>
      <c r="AU9" s="38">
        <v>245</v>
      </c>
      <c r="AV9" s="4" t="s">
        <v>38</v>
      </c>
      <c r="AW9" s="4" t="s">
        <v>50</v>
      </c>
      <c r="AX9" s="4" t="s">
        <v>99</v>
      </c>
    </row>
    <row r="10" spans="1:50" ht="12" customHeight="1">
      <c r="A10" s="9">
        <f t="shared" si="1"/>
        <v>4</v>
      </c>
      <c r="B10" s="10" t="s">
        <v>14</v>
      </c>
      <c r="C10" s="11">
        <v>23</v>
      </c>
      <c r="D10" s="12">
        <v>1950</v>
      </c>
      <c r="E10" s="10">
        <v>2</v>
      </c>
      <c r="F10" s="10">
        <v>2</v>
      </c>
      <c r="G10" s="10">
        <v>16</v>
      </c>
      <c r="H10" s="10">
        <v>0</v>
      </c>
      <c r="I10" s="38">
        <v>88.2</v>
      </c>
      <c r="J10" s="4">
        <v>0</v>
      </c>
      <c r="K10" s="4">
        <v>0</v>
      </c>
      <c r="L10" s="48">
        <v>0</v>
      </c>
      <c r="M10" s="12">
        <v>0</v>
      </c>
      <c r="N10" s="7">
        <v>0</v>
      </c>
      <c r="O10" s="7">
        <v>0</v>
      </c>
      <c r="P10" s="7">
        <v>0</v>
      </c>
      <c r="Q10" s="90">
        <v>570</v>
      </c>
      <c r="R10" s="38">
        <v>0</v>
      </c>
      <c r="S10" s="37">
        <f>Q10:Q83+R10:R83</f>
        <v>570</v>
      </c>
      <c r="T10" s="37">
        <f>I10:I83+J10:J83+K10:K83</f>
        <v>88.2</v>
      </c>
      <c r="U10" s="114">
        <f t="shared" si="0"/>
        <v>658.2</v>
      </c>
      <c r="V10" s="71">
        <v>541</v>
      </c>
      <c r="W10" s="75">
        <v>3095</v>
      </c>
      <c r="X10" s="74"/>
      <c r="Y10" s="44"/>
      <c r="Z10" s="105" t="s">
        <v>45</v>
      </c>
      <c r="AA10" s="106" t="s">
        <v>46</v>
      </c>
      <c r="AB10" s="37" t="s">
        <v>49</v>
      </c>
      <c r="AC10" s="37" t="s">
        <v>50</v>
      </c>
      <c r="AD10" s="106" t="s">
        <v>42</v>
      </c>
      <c r="AE10" s="37">
        <v>0</v>
      </c>
      <c r="AF10" s="39"/>
      <c r="AG10" s="37">
        <v>0</v>
      </c>
      <c r="AH10" s="38">
        <v>585.2</v>
      </c>
      <c r="AI10" s="38" t="s">
        <v>89</v>
      </c>
      <c r="AJ10" s="38" t="s">
        <v>83</v>
      </c>
      <c r="AK10" s="38" t="s">
        <v>80</v>
      </c>
      <c r="AL10" s="38">
        <v>1296</v>
      </c>
      <c r="AM10" s="99"/>
      <c r="AN10" s="99">
        <v>8</v>
      </c>
      <c r="AO10" s="99">
        <v>97</v>
      </c>
      <c r="AP10" s="99"/>
      <c r="AQ10" s="99">
        <v>608.8</v>
      </c>
      <c r="AR10" s="99"/>
      <c r="AS10" s="99">
        <v>175</v>
      </c>
      <c r="AT10" s="99">
        <f>AM10:AM83+AN10:AN83+AO10:AO83+AP10:AP83+AQ10:AQ83+AR10:AR83+AS10:AS83</f>
        <v>888.8</v>
      </c>
      <c r="AU10" s="38">
        <v>23</v>
      </c>
      <c r="AV10" s="4" t="s">
        <v>38</v>
      </c>
      <c r="AW10" s="4" t="s">
        <v>50</v>
      </c>
      <c r="AX10" s="4" t="s">
        <v>99</v>
      </c>
    </row>
    <row r="11" spans="1:50" ht="10.5" customHeight="1">
      <c r="A11" s="9">
        <f t="shared" si="1"/>
        <v>5</v>
      </c>
      <c r="B11" s="10" t="s">
        <v>6</v>
      </c>
      <c r="C11" s="11">
        <v>15</v>
      </c>
      <c r="D11" s="12">
        <v>1963</v>
      </c>
      <c r="E11" s="10">
        <v>4</v>
      </c>
      <c r="F11" s="10">
        <v>2</v>
      </c>
      <c r="G11" s="10">
        <v>26</v>
      </c>
      <c r="H11" s="10">
        <v>0</v>
      </c>
      <c r="I11" s="38">
        <v>98.3</v>
      </c>
      <c r="J11" s="4">
        <v>0</v>
      </c>
      <c r="K11" s="4">
        <v>0</v>
      </c>
      <c r="L11" s="48">
        <v>341.9</v>
      </c>
      <c r="M11" s="7">
        <f>L11-N11-O11</f>
        <v>311.29999999999995</v>
      </c>
      <c r="N11" s="12">
        <v>30.6</v>
      </c>
      <c r="O11" s="16">
        <v>0</v>
      </c>
      <c r="P11" s="7">
        <v>0</v>
      </c>
      <c r="Q11" s="90">
        <v>1055.2</v>
      </c>
      <c r="R11" s="38">
        <v>391.5</v>
      </c>
      <c r="S11" s="37">
        <f>Q11:Q83+R11:R83</f>
        <v>1446.7</v>
      </c>
      <c r="T11" s="37">
        <f>I11:I83+J11:J83+K11:K83</f>
        <v>98.3</v>
      </c>
      <c r="U11" s="114">
        <f t="shared" si="0"/>
        <v>1886.9</v>
      </c>
      <c r="V11" s="70">
        <v>1447.1</v>
      </c>
      <c r="W11" s="75">
        <v>6753</v>
      </c>
      <c r="X11" s="75">
        <v>15</v>
      </c>
      <c r="Y11" s="43"/>
      <c r="Z11" s="105" t="s">
        <v>45</v>
      </c>
      <c r="AA11" s="106" t="s">
        <v>46</v>
      </c>
      <c r="AB11" s="37" t="s">
        <v>49</v>
      </c>
      <c r="AC11" s="37" t="s">
        <v>50</v>
      </c>
      <c r="AD11" s="106" t="s">
        <v>42</v>
      </c>
      <c r="AE11" s="37">
        <v>0</v>
      </c>
      <c r="AF11" s="38">
        <v>639</v>
      </c>
      <c r="AG11" s="37">
        <v>0</v>
      </c>
      <c r="AH11" s="37">
        <v>0</v>
      </c>
      <c r="AI11" s="38" t="s">
        <v>84</v>
      </c>
      <c r="AJ11" s="38" t="s">
        <v>78</v>
      </c>
      <c r="AK11" s="38" t="s">
        <v>80</v>
      </c>
      <c r="AL11" s="38">
        <v>1629</v>
      </c>
      <c r="AM11" s="99">
        <v>742.5</v>
      </c>
      <c r="AN11" s="99"/>
      <c r="AO11" s="99">
        <v>47</v>
      </c>
      <c r="AP11" s="99"/>
      <c r="AQ11" s="99">
        <v>150</v>
      </c>
      <c r="AR11" s="99"/>
      <c r="AS11" s="99">
        <v>239.3</v>
      </c>
      <c r="AT11" s="99">
        <f>AM11:AM83+AN11:AN83+AO11:AO83+AP11:AP83+AQ11:AQ83+AR11:AR83+AS11:AS83</f>
        <v>1178.8</v>
      </c>
      <c r="AU11" s="38">
        <v>40</v>
      </c>
      <c r="AV11" s="4" t="s">
        <v>96</v>
      </c>
      <c r="AW11" s="4" t="s">
        <v>50</v>
      </c>
      <c r="AX11" s="4" t="s">
        <v>99</v>
      </c>
    </row>
    <row r="12" spans="1:50" ht="11.25" customHeight="1">
      <c r="A12" s="9">
        <f t="shared" si="1"/>
        <v>6</v>
      </c>
      <c r="B12" s="10" t="s">
        <v>6</v>
      </c>
      <c r="C12" s="11">
        <v>16</v>
      </c>
      <c r="D12" s="12">
        <v>1936</v>
      </c>
      <c r="E12" s="10">
        <v>2</v>
      </c>
      <c r="F12" s="10">
        <v>2</v>
      </c>
      <c r="G12" s="10">
        <v>11</v>
      </c>
      <c r="H12" s="10">
        <v>0</v>
      </c>
      <c r="I12" s="38">
        <v>52</v>
      </c>
      <c r="J12" s="4">
        <v>0</v>
      </c>
      <c r="K12" s="4">
        <v>0</v>
      </c>
      <c r="L12" s="48">
        <v>0</v>
      </c>
      <c r="M12" s="7">
        <v>0</v>
      </c>
      <c r="N12" s="7">
        <v>0</v>
      </c>
      <c r="O12" s="7">
        <v>0</v>
      </c>
      <c r="P12" s="7">
        <v>0</v>
      </c>
      <c r="Q12" s="90">
        <v>496.8</v>
      </c>
      <c r="R12" s="38">
        <v>0</v>
      </c>
      <c r="S12" s="37">
        <f>Q12:Q83+R12:R83</f>
        <v>496.8</v>
      </c>
      <c r="T12" s="37">
        <f>I12:I83+J12:J83+K12:K83</f>
        <v>52</v>
      </c>
      <c r="U12" s="114">
        <f t="shared" si="0"/>
        <v>548.8</v>
      </c>
      <c r="V12" s="71">
        <v>496.7</v>
      </c>
      <c r="W12" s="76">
        <v>1982</v>
      </c>
      <c r="X12" s="76">
        <v>6.2</v>
      </c>
      <c r="Y12" s="44"/>
      <c r="Z12" s="105" t="s">
        <v>45</v>
      </c>
      <c r="AA12" s="106" t="s">
        <v>50</v>
      </c>
      <c r="AB12" s="37" t="s">
        <v>49</v>
      </c>
      <c r="AC12" s="37" t="s">
        <v>50</v>
      </c>
      <c r="AD12" s="106" t="s">
        <v>42</v>
      </c>
      <c r="AE12" s="37">
        <v>0</v>
      </c>
      <c r="AF12" s="38">
        <v>453.92</v>
      </c>
      <c r="AG12" s="37">
        <v>0</v>
      </c>
      <c r="AH12" s="37">
        <v>0</v>
      </c>
      <c r="AI12" s="38" t="s">
        <v>82</v>
      </c>
      <c r="AJ12" s="38" t="s">
        <v>83</v>
      </c>
      <c r="AK12" s="38" t="s">
        <v>80</v>
      </c>
      <c r="AL12" s="38">
        <v>844</v>
      </c>
      <c r="AM12" s="99"/>
      <c r="AN12" s="99"/>
      <c r="AO12" s="99">
        <v>65.4</v>
      </c>
      <c r="AP12" s="99"/>
      <c r="AQ12" s="99">
        <v>458.9</v>
      </c>
      <c r="AR12" s="99"/>
      <c r="AS12" s="99"/>
      <c r="AT12" s="99">
        <f>AM12:AM83+AN12:AN83+AO12:AO83+AP12:AP83+AQ12:AQ83+AR12:AR83+AS12:AS83</f>
        <v>524.3</v>
      </c>
      <c r="AU12" s="38">
        <v>30</v>
      </c>
      <c r="AV12" s="4" t="s">
        <v>97</v>
      </c>
      <c r="AW12" s="4" t="s">
        <v>50</v>
      </c>
      <c r="AX12" s="4" t="s">
        <v>99</v>
      </c>
    </row>
    <row r="13" spans="1:50" ht="10.5" customHeight="1">
      <c r="A13" s="9">
        <f t="shared" si="1"/>
        <v>7</v>
      </c>
      <c r="B13" s="10" t="s">
        <v>6</v>
      </c>
      <c r="C13" s="11">
        <v>17</v>
      </c>
      <c r="D13" s="12">
        <v>1963</v>
      </c>
      <c r="E13" s="10">
        <v>4</v>
      </c>
      <c r="F13" s="10">
        <v>2</v>
      </c>
      <c r="G13" s="10">
        <v>24</v>
      </c>
      <c r="H13" s="10">
        <v>0</v>
      </c>
      <c r="I13" s="38">
        <v>97.4</v>
      </c>
      <c r="J13" s="4">
        <v>0</v>
      </c>
      <c r="K13" s="4">
        <v>0</v>
      </c>
      <c r="L13" s="48">
        <v>334.3</v>
      </c>
      <c r="M13" s="7">
        <f>L13-P13</f>
        <v>257.6</v>
      </c>
      <c r="N13" s="7">
        <v>0</v>
      </c>
      <c r="O13" s="7">
        <v>0</v>
      </c>
      <c r="P13" s="12">
        <v>76.7</v>
      </c>
      <c r="Q13" s="90">
        <v>958.3</v>
      </c>
      <c r="R13" s="38">
        <v>402.8</v>
      </c>
      <c r="S13" s="37">
        <f>Q13:Q83+R13:R83</f>
        <v>1361.1</v>
      </c>
      <c r="T13" s="37">
        <f>I13:I83+J13:J83+K13:K83</f>
        <v>97.4</v>
      </c>
      <c r="U13" s="114">
        <f t="shared" si="0"/>
        <v>1792.8</v>
      </c>
      <c r="V13" s="70">
        <v>1361.3</v>
      </c>
      <c r="W13" s="76">
        <v>6701</v>
      </c>
      <c r="X13" s="76">
        <v>14.8</v>
      </c>
      <c r="Y13" s="43"/>
      <c r="Z13" s="105" t="s">
        <v>45</v>
      </c>
      <c r="AA13" s="106" t="s">
        <v>46</v>
      </c>
      <c r="AB13" s="37" t="s">
        <v>49</v>
      </c>
      <c r="AC13" s="37" t="s">
        <v>50</v>
      </c>
      <c r="AD13" s="106" t="s">
        <v>42</v>
      </c>
      <c r="AE13" s="37">
        <v>0</v>
      </c>
      <c r="AF13" s="38">
        <v>638.4</v>
      </c>
      <c r="AG13" s="37">
        <v>0</v>
      </c>
      <c r="AH13" s="37">
        <v>0</v>
      </c>
      <c r="AI13" s="38" t="s">
        <v>84</v>
      </c>
      <c r="AJ13" s="38" t="s">
        <v>78</v>
      </c>
      <c r="AK13" s="38" t="s">
        <v>80</v>
      </c>
      <c r="AL13" s="38">
        <v>1639</v>
      </c>
      <c r="AM13" s="99">
        <v>322</v>
      </c>
      <c r="AN13" s="99"/>
      <c r="AO13" s="99">
        <v>47</v>
      </c>
      <c r="AP13" s="99"/>
      <c r="AQ13" s="99">
        <v>507.2</v>
      </c>
      <c r="AR13" s="99">
        <v>310</v>
      </c>
      <c r="AS13" s="99"/>
      <c r="AT13" s="99">
        <f>AM13:AM83+AN13:AN83+AO13:AO83+AP13:AP83+AQ13:AQ83+AR13:AR83+AS13:AS83</f>
        <v>1186.2</v>
      </c>
      <c r="AU13" s="38">
        <v>46</v>
      </c>
      <c r="AV13" s="4" t="s">
        <v>96</v>
      </c>
      <c r="AW13" s="4" t="s">
        <v>50</v>
      </c>
      <c r="AX13" s="4" t="s">
        <v>99</v>
      </c>
    </row>
    <row r="14" spans="1:50" ht="11.25" customHeight="1">
      <c r="A14" s="9">
        <f t="shared" si="1"/>
        <v>8</v>
      </c>
      <c r="B14" s="10" t="s">
        <v>6</v>
      </c>
      <c r="C14" s="11">
        <v>18</v>
      </c>
      <c r="D14" s="12">
        <v>1936</v>
      </c>
      <c r="E14" s="10">
        <v>2</v>
      </c>
      <c r="F14" s="10">
        <v>2</v>
      </c>
      <c r="G14" s="10">
        <v>13</v>
      </c>
      <c r="H14" s="10">
        <v>0</v>
      </c>
      <c r="I14" s="38">
        <v>52</v>
      </c>
      <c r="J14" s="4">
        <v>0</v>
      </c>
      <c r="K14" s="4">
        <v>0</v>
      </c>
      <c r="L14" s="48">
        <v>0</v>
      </c>
      <c r="M14" s="12">
        <v>0</v>
      </c>
      <c r="N14" s="7">
        <v>0</v>
      </c>
      <c r="O14" s="7">
        <v>0</v>
      </c>
      <c r="P14" s="7">
        <v>0</v>
      </c>
      <c r="Q14" s="90">
        <v>508.4</v>
      </c>
      <c r="R14" s="38">
        <v>0</v>
      </c>
      <c r="S14" s="37">
        <f>Q14:Q83+R14:R83</f>
        <v>508.4</v>
      </c>
      <c r="T14" s="37">
        <f>I14:I83+J14:J83+K14:K83</f>
        <v>52</v>
      </c>
      <c r="U14" s="114">
        <f t="shared" si="0"/>
        <v>560.4</v>
      </c>
      <c r="V14" s="71">
        <v>508.4</v>
      </c>
      <c r="W14" s="76">
        <v>1973</v>
      </c>
      <c r="X14" s="76">
        <v>6.2</v>
      </c>
      <c r="Y14" s="44"/>
      <c r="Z14" s="105" t="s">
        <v>45</v>
      </c>
      <c r="AA14" s="106" t="s">
        <v>50</v>
      </c>
      <c r="AB14" s="37" t="s">
        <v>49</v>
      </c>
      <c r="AC14" s="37" t="s">
        <v>50</v>
      </c>
      <c r="AD14" s="106" t="s">
        <v>42</v>
      </c>
      <c r="AE14" s="37">
        <v>0</v>
      </c>
      <c r="AF14" s="38">
        <v>451.77</v>
      </c>
      <c r="AG14" s="37">
        <v>0</v>
      </c>
      <c r="AH14" s="37">
        <v>0</v>
      </c>
      <c r="AI14" s="38" t="s">
        <v>82</v>
      </c>
      <c r="AJ14" s="38" t="s">
        <v>83</v>
      </c>
      <c r="AK14" s="38" t="s">
        <v>80</v>
      </c>
      <c r="AL14" s="38">
        <v>758</v>
      </c>
      <c r="AM14" s="99"/>
      <c r="AN14" s="99"/>
      <c r="AO14" s="99">
        <v>65.4</v>
      </c>
      <c r="AP14" s="99"/>
      <c r="AQ14" s="99">
        <v>105</v>
      </c>
      <c r="AR14" s="99">
        <v>269.4</v>
      </c>
      <c r="AS14" s="99"/>
      <c r="AT14" s="99">
        <f>AM14:AM83+AN14:AN83+AO14:AO83+AP14:AP83+AQ14:AQ83+AR14:AR83+AS14:AS83</f>
        <v>439.79999999999995</v>
      </c>
      <c r="AU14" s="38">
        <v>29</v>
      </c>
      <c r="AV14" s="4" t="s">
        <v>97</v>
      </c>
      <c r="AW14" s="4" t="s">
        <v>50</v>
      </c>
      <c r="AX14" s="4" t="s">
        <v>99</v>
      </c>
    </row>
    <row r="15" spans="1:50" ht="10.5" customHeight="1">
      <c r="A15" s="9">
        <f t="shared" si="1"/>
        <v>9</v>
      </c>
      <c r="B15" s="10" t="s">
        <v>6</v>
      </c>
      <c r="C15" s="11">
        <v>19</v>
      </c>
      <c r="D15" s="12">
        <v>1962</v>
      </c>
      <c r="E15" s="10">
        <v>4</v>
      </c>
      <c r="F15" s="10">
        <v>4</v>
      </c>
      <c r="G15" s="10">
        <v>50</v>
      </c>
      <c r="H15" s="10">
        <v>0</v>
      </c>
      <c r="I15" s="38">
        <v>193.8</v>
      </c>
      <c r="J15" s="4">
        <v>0</v>
      </c>
      <c r="K15" s="4">
        <v>0</v>
      </c>
      <c r="L15" s="48">
        <v>662.2</v>
      </c>
      <c r="M15" s="7">
        <f>L15-P15</f>
        <v>538</v>
      </c>
      <c r="N15" s="7">
        <v>0</v>
      </c>
      <c r="O15" s="7">
        <v>0</v>
      </c>
      <c r="P15" s="17">
        <v>124.2</v>
      </c>
      <c r="Q15" s="90">
        <v>1978.4</v>
      </c>
      <c r="R15" s="38">
        <v>559.2</v>
      </c>
      <c r="S15" s="37">
        <f>Q15:Q83+R15:R83</f>
        <v>2537.6000000000004</v>
      </c>
      <c r="T15" s="37">
        <f>I15:I83+J15:J83+K15:K83</f>
        <v>193.8</v>
      </c>
      <c r="U15" s="114">
        <f t="shared" si="0"/>
        <v>3393.6000000000004</v>
      </c>
      <c r="V15" s="70">
        <v>2664.4</v>
      </c>
      <c r="W15" s="76">
        <v>13256</v>
      </c>
      <c r="X15" s="76">
        <v>15</v>
      </c>
      <c r="Y15" s="43"/>
      <c r="Z15" s="105" t="s">
        <v>45</v>
      </c>
      <c r="AA15" s="106" t="s">
        <v>46</v>
      </c>
      <c r="AB15" s="37" t="s">
        <v>49</v>
      </c>
      <c r="AC15" s="37" t="s">
        <v>50</v>
      </c>
      <c r="AD15" s="106" t="s">
        <v>42</v>
      </c>
      <c r="AE15" s="37">
        <v>0</v>
      </c>
      <c r="AF15" s="38">
        <v>1246</v>
      </c>
      <c r="AG15" s="37">
        <v>0</v>
      </c>
      <c r="AH15" s="37">
        <v>0</v>
      </c>
      <c r="AI15" s="38" t="s">
        <v>84</v>
      </c>
      <c r="AJ15" s="38" t="s">
        <v>78</v>
      </c>
      <c r="AK15" s="38" t="s">
        <v>80</v>
      </c>
      <c r="AL15" s="38">
        <v>2191</v>
      </c>
      <c r="AM15" s="99">
        <v>440</v>
      </c>
      <c r="AN15" s="99"/>
      <c r="AO15" s="99">
        <v>70</v>
      </c>
      <c r="AP15" s="99"/>
      <c r="AQ15" s="99">
        <v>166.3</v>
      </c>
      <c r="AR15" s="99"/>
      <c r="AS15" s="99">
        <v>631</v>
      </c>
      <c r="AT15" s="99">
        <f>AM15:AM83+AN15:AN83+AO15:AO83+AP15:AP83+AQ15:AQ83+AR15:AR83+AS15:AS83</f>
        <v>1307.3</v>
      </c>
      <c r="AU15" s="38">
        <v>78</v>
      </c>
      <c r="AV15" s="4" t="s">
        <v>38</v>
      </c>
      <c r="AW15" s="4" t="s">
        <v>50</v>
      </c>
      <c r="AX15" s="4" t="s">
        <v>99</v>
      </c>
    </row>
    <row r="16" spans="1:50" ht="11.25" customHeight="1">
      <c r="A16" s="9">
        <f t="shared" si="1"/>
        <v>10</v>
      </c>
      <c r="B16" s="10" t="s">
        <v>6</v>
      </c>
      <c r="C16" s="11">
        <v>21</v>
      </c>
      <c r="D16" s="12">
        <v>1974</v>
      </c>
      <c r="E16" s="10">
        <v>5</v>
      </c>
      <c r="F16" s="10">
        <v>4</v>
      </c>
      <c r="G16" s="10">
        <v>65</v>
      </c>
      <c r="H16" s="10">
        <v>0</v>
      </c>
      <c r="I16" s="38">
        <v>274</v>
      </c>
      <c r="J16" s="4">
        <v>0</v>
      </c>
      <c r="K16" s="4">
        <v>0</v>
      </c>
      <c r="L16" s="48">
        <v>719.5</v>
      </c>
      <c r="M16" s="12">
        <v>719.5</v>
      </c>
      <c r="N16" s="7">
        <v>0</v>
      </c>
      <c r="O16" s="7">
        <v>0</v>
      </c>
      <c r="P16" s="7">
        <v>0</v>
      </c>
      <c r="Q16" s="90">
        <v>3012.9</v>
      </c>
      <c r="R16" s="38">
        <v>249.6</v>
      </c>
      <c r="S16" s="37">
        <f>Q16:Q83+R16:R83</f>
        <v>3262.5</v>
      </c>
      <c r="T16" s="37">
        <f>I16:I83+J16:J83+K16:K83</f>
        <v>274</v>
      </c>
      <c r="U16" s="114">
        <f t="shared" si="0"/>
        <v>4256</v>
      </c>
      <c r="V16" s="70">
        <v>3579.7</v>
      </c>
      <c r="W16" s="76">
        <v>17615</v>
      </c>
      <c r="X16" s="76">
        <v>17.55</v>
      </c>
      <c r="Y16" s="43"/>
      <c r="Z16" s="105" t="s">
        <v>45</v>
      </c>
      <c r="AA16" s="106" t="s">
        <v>46</v>
      </c>
      <c r="AB16" s="37" t="s">
        <v>49</v>
      </c>
      <c r="AC16" s="37" t="s">
        <v>50</v>
      </c>
      <c r="AD16" s="106" t="s">
        <v>42</v>
      </c>
      <c r="AE16" s="38">
        <v>947.1</v>
      </c>
      <c r="AF16" s="37">
        <v>0</v>
      </c>
      <c r="AG16" s="37">
        <v>0</v>
      </c>
      <c r="AH16" s="37">
        <v>0</v>
      </c>
      <c r="AI16" s="38" t="s">
        <v>84</v>
      </c>
      <c r="AJ16" s="38" t="s">
        <v>78</v>
      </c>
      <c r="AK16" s="38" t="s">
        <v>79</v>
      </c>
      <c r="AL16" s="38">
        <v>3743</v>
      </c>
      <c r="AM16" s="99">
        <v>368</v>
      </c>
      <c r="AN16" s="99"/>
      <c r="AO16" s="99">
        <v>233</v>
      </c>
      <c r="AP16" s="99"/>
      <c r="AQ16" s="99">
        <v>1967</v>
      </c>
      <c r="AR16" s="99"/>
      <c r="AS16" s="99">
        <v>241</v>
      </c>
      <c r="AT16" s="99">
        <f>AM16:AM83+AN16:AN83+AO16:AO83+AP16:AP83+AQ16:AQ83+AR16:AR83+AS16:AS83</f>
        <v>2809</v>
      </c>
      <c r="AU16" s="38">
        <v>128</v>
      </c>
      <c r="AV16" s="4" t="s">
        <v>38</v>
      </c>
      <c r="AW16" s="4" t="s">
        <v>50</v>
      </c>
      <c r="AX16" s="4" t="s">
        <v>99</v>
      </c>
    </row>
    <row r="17" spans="1:50" ht="12" customHeight="1">
      <c r="A17" s="9">
        <f t="shared" si="1"/>
        <v>11</v>
      </c>
      <c r="B17" s="38" t="s">
        <v>6</v>
      </c>
      <c r="C17" s="48">
        <v>25</v>
      </c>
      <c r="D17" s="38">
        <v>1973</v>
      </c>
      <c r="E17" s="38">
        <v>5</v>
      </c>
      <c r="F17" s="38">
        <v>4</v>
      </c>
      <c r="G17" s="38">
        <v>64</v>
      </c>
      <c r="H17" s="38">
        <v>0</v>
      </c>
      <c r="I17" s="38">
        <v>268.5</v>
      </c>
      <c r="J17" s="37">
        <v>0</v>
      </c>
      <c r="K17" s="37">
        <v>0</v>
      </c>
      <c r="L17" s="48">
        <v>872.9</v>
      </c>
      <c r="M17" s="37">
        <f>L17-P17</f>
        <v>428.09999999999997</v>
      </c>
      <c r="N17" s="37">
        <v>0</v>
      </c>
      <c r="O17" s="37">
        <v>0</v>
      </c>
      <c r="P17" s="38">
        <v>444.8</v>
      </c>
      <c r="Q17" s="90">
        <v>2519.9</v>
      </c>
      <c r="R17" s="38">
        <v>701.3</v>
      </c>
      <c r="S17" s="37">
        <f>Q17:Q83+R17:R83</f>
        <v>3221.2</v>
      </c>
      <c r="T17" s="37">
        <f>I17:I83+J17:J83+K17:K83</f>
        <v>268.5</v>
      </c>
      <c r="U17" s="114">
        <f t="shared" si="0"/>
        <v>4362.6</v>
      </c>
      <c r="V17" s="70">
        <v>3665.4</v>
      </c>
      <c r="W17" s="76">
        <v>15450</v>
      </c>
      <c r="X17" s="76">
        <v>17.7</v>
      </c>
      <c r="Y17" s="55"/>
      <c r="Z17" s="105" t="s">
        <v>45</v>
      </c>
      <c r="AA17" s="106" t="s">
        <v>46</v>
      </c>
      <c r="AB17" s="37" t="s">
        <v>49</v>
      </c>
      <c r="AC17" s="37" t="s">
        <v>50</v>
      </c>
      <c r="AD17" s="106" t="s">
        <v>42</v>
      </c>
      <c r="AE17" s="38">
        <v>890.1</v>
      </c>
      <c r="AF17" s="37">
        <v>0</v>
      </c>
      <c r="AG17" s="37">
        <v>0</v>
      </c>
      <c r="AH17" s="37">
        <v>0</v>
      </c>
      <c r="AI17" s="38" t="s">
        <v>84</v>
      </c>
      <c r="AJ17" s="38" t="s">
        <v>78</v>
      </c>
      <c r="AK17" s="38" t="s">
        <v>79</v>
      </c>
      <c r="AL17" s="38">
        <v>2742</v>
      </c>
      <c r="AM17" s="99">
        <v>311</v>
      </c>
      <c r="AN17" s="99"/>
      <c r="AO17" s="99">
        <v>171</v>
      </c>
      <c r="AP17" s="99"/>
      <c r="AQ17" s="99">
        <v>1155.1</v>
      </c>
      <c r="AR17" s="99">
        <v>29</v>
      </c>
      <c r="AS17" s="99">
        <v>203</v>
      </c>
      <c r="AT17" s="99">
        <f>AM17:AM83+AN17:AN83+AO17:AO83+AP17:AP83+AQ17:AQ83+AR17:AR83+AS17:AS83</f>
        <v>1869.1</v>
      </c>
      <c r="AU17" s="38">
        <v>119</v>
      </c>
      <c r="AV17" s="37" t="s">
        <v>38</v>
      </c>
      <c r="AW17" s="37" t="s">
        <v>50</v>
      </c>
      <c r="AX17" s="37" t="s">
        <v>99</v>
      </c>
    </row>
    <row r="18" spans="1:50" s="36" customFormat="1" ht="12" customHeight="1">
      <c r="A18" s="54">
        <f t="shared" si="1"/>
        <v>12</v>
      </c>
      <c r="B18" s="10" t="s">
        <v>6</v>
      </c>
      <c r="C18" s="11" t="s">
        <v>7</v>
      </c>
      <c r="D18" s="12">
        <v>1989</v>
      </c>
      <c r="E18" s="10">
        <v>5</v>
      </c>
      <c r="F18" s="10">
        <v>1</v>
      </c>
      <c r="G18" s="10">
        <v>33</v>
      </c>
      <c r="H18" s="10">
        <v>0</v>
      </c>
      <c r="I18" s="38">
        <v>90.4</v>
      </c>
      <c r="J18" s="4">
        <v>279.5</v>
      </c>
      <c r="K18" s="4">
        <v>0</v>
      </c>
      <c r="L18" s="48">
        <v>418.2</v>
      </c>
      <c r="M18" s="7">
        <v>418.2</v>
      </c>
      <c r="N18" s="7">
        <v>0</v>
      </c>
      <c r="O18" s="12">
        <v>0</v>
      </c>
      <c r="P18" s="7">
        <v>0</v>
      </c>
      <c r="Q18" s="90">
        <v>1178.8</v>
      </c>
      <c r="R18" s="38">
        <v>301.2</v>
      </c>
      <c r="S18" s="37">
        <f>Q18:Q83+R18:R83</f>
        <v>1480</v>
      </c>
      <c r="T18" s="37">
        <f>I18:I83+J18:J83+K18:K83</f>
        <v>369.9</v>
      </c>
      <c r="U18" s="114">
        <f t="shared" si="0"/>
        <v>2268.1</v>
      </c>
      <c r="V18" s="70">
        <v>1714.1</v>
      </c>
      <c r="W18" s="75">
        <v>7034</v>
      </c>
      <c r="X18" s="75">
        <v>16.8</v>
      </c>
      <c r="Y18" s="43"/>
      <c r="Z18" s="105" t="s">
        <v>45</v>
      </c>
      <c r="AA18" s="106" t="s">
        <v>46</v>
      </c>
      <c r="AB18" s="37" t="s">
        <v>49</v>
      </c>
      <c r="AC18" s="37" t="s">
        <v>50</v>
      </c>
      <c r="AD18" s="106" t="s">
        <v>42</v>
      </c>
      <c r="AE18" s="38">
        <v>421.1</v>
      </c>
      <c r="AF18" s="37">
        <v>0</v>
      </c>
      <c r="AG18" s="37">
        <v>0</v>
      </c>
      <c r="AH18" s="37">
        <v>0</v>
      </c>
      <c r="AI18" s="38" t="s">
        <v>84</v>
      </c>
      <c r="AJ18" s="38" t="s">
        <v>78</v>
      </c>
      <c r="AK18" s="38" t="s">
        <v>79</v>
      </c>
      <c r="AL18" s="38">
        <v>1030</v>
      </c>
      <c r="AM18" s="99"/>
      <c r="AN18" s="99"/>
      <c r="AO18" s="99">
        <v>70</v>
      </c>
      <c r="AP18" s="99"/>
      <c r="AQ18" s="99">
        <v>541.8</v>
      </c>
      <c r="AR18" s="99"/>
      <c r="AS18" s="99"/>
      <c r="AT18" s="99">
        <f>AM18:AM83+AN18:AN83+AO18:AO83+AP18:AP83+AQ18:AQ83+AR18:AR83+AS18:AS83</f>
        <v>611.8</v>
      </c>
      <c r="AU18" s="38">
        <v>56</v>
      </c>
      <c r="AV18" s="4" t="s">
        <v>38</v>
      </c>
      <c r="AW18" s="4" t="s">
        <v>50</v>
      </c>
      <c r="AX18" s="4" t="s">
        <v>99</v>
      </c>
    </row>
    <row r="19" spans="1:50" ht="12.75" customHeight="1">
      <c r="A19" s="9">
        <f t="shared" si="1"/>
        <v>13</v>
      </c>
      <c r="B19" s="10" t="s">
        <v>6</v>
      </c>
      <c r="C19" s="11">
        <v>27</v>
      </c>
      <c r="D19" s="12">
        <v>1977</v>
      </c>
      <c r="E19" s="10">
        <v>5</v>
      </c>
      <c r="F19" s="10">
        <v>4</v>
      </c>
      <c r="G19" s="10">
        <v>56</v>
      </c>
      <c r="H19" s="10">
        <v>0</v>
      </c>
      <c r="I19" s="38">
        <v>269.6</v>
      </c>
      <c r="J19" s="4">
        <v>0</v>
      </c>
      <c r="K19" s="4">
        <v>0</v>
      </c>
      <c r="L19" s="48">
        <v>632.9</v>
      </c>
      <c r="M19" s="7">
        <f>L19-N19</f>
        <v>530.97</v>
      </c>
      <c r="N19" s="50">
        <v>101.93</v>
      </c>
      <c r="O19" s="7">
        <v>0</v>
      </c>
      <c r="P19" s="7">
        <v>0</v>
      </c>
      <c r="Q19" s="90">
        <v>2703.7</v>
      </c>
      <c r="R19" s="38">
        <v>766.5</v>
      </c>
      <c r="S19" s="37">
        <f>Q19:Q83+R19:R83</f>
        <v>3470.2</v>
      </c>
      <c r="T19" s="37">
        <f>I19:I83+J19:J83+K19:K83</f>
        <v>269.6</v>
      </c>
      <c r="U19" s="114">
        <f t="shared" si="0"/>
        <v>4372.7</v>
      </c>
      <c r="V19" s="70">
        <v>3471.5</v>
      </c>
      <c r="W19" s="77">
        <v>16152</v>
      </c>
      <c r="X19" s="77">
        <v>17.2</v>
      </c>
      <c r="Y19" s="43"/>
      <c r="Z19" s="105" t="s">
        <v>45</v>
      </c>
      <c r="AA19" s="106" t="s">
        <v>46</v>
      </c>
      <c r="AB19" s="37" t="s">
        <v>49</v>
      </c>
      <c r="AC19" s="37" t="s">
        <v>50</v>
      </c>
      <c r="AD19" s="106" t="s">
        <v>42</v>
      </c>
      <c r="AE19" s="38">
        <v>952.2</v>
      </c>
      <c r="AF19" s="37">
        <v>0</v>
      </c>
      <c r="AG19" s="37">
        <v>0</v>
      </c>
      <c r="AH19" s="37">
        <v>0</v>
      </c>
      <c r="AI19" s="38" t="s">
        <v>84</v>
      </c>
      <c r="AJ19" s="38" t="s">
        <v>78</v>
      </c>
      <c r="AK19" s="38" t="s">
        <v>79</v>
      </c>
      <c r="AL19" s="38">
        <v>3443</v>
      </c>
      <c r="AM19" s="62">
        <v>514</v>
      </c>
      <c r="AN19" s="62">
        <v>139.4</v>
      </c>
      <c r="AO19" s="62">
        <v>61</v>
      </c>
      <c r="AP19" s="62"/>
      <c r="AQ19" s="62">
        <v>855</v>
      </c>
      <c r="AR19" s="62">
        <v>292.5</v>
      </c>
      <c r="AS19" s="62"/>
      <c r="AT19" s="99">
        <f>AM19:AM83+AN19:AN83+AO19:AO83+AP19:AP83+AQ19:AQ83+AR19:AR83+AS19:AS83</f>
        <v>1861.9</v>
      </c>
      <c r="AU19" s="38">
        <v>111</v>
      </c>
      <c r="AV19" s="4" t="s">
        <v>38</v>
      </c>
      <c r="AW19" s="4" t="s">
        <v>50</v>
      </c>
      <c r="AX19" s="4" t="s">
        <v>99</v>
      </c>
    </row>
    <row r="20" spans="1:50" s="36" customFormat="1" ht="12" customHeight="1">
      <c r="A20" s="54">
        <f>A19+1</f>
        <v>14</v>
      </c>
      <c r="B20" s="38" t="s">
        <v>4</v>
      </c>
      <c r="C20" s="48">
        <v>16</v>
      </c>
      <c r="D20" s="38">
        <v>1974</v>
      </c>
      <c r="E20" s="38">
        <v>5</v>
      </c>
      <c r="F20" s="38">
        <v>4</v>
      </c>
      <c r="G20" s="38">
        <v>56</v>
      </c>
      <c r="H20" s="38">
        <v>0</v>
      </c>
      <c r="I20" s="38">
        <v>269.7</v>
      </c>
      <c r="J20" s="37">
        <v>0</v>
      </c>
      <c r="K20" s="37">
        <v>0</v>
      </c>
      <c r="L20" s="48">
        <v>694</v>
      </c>
      <c r="M20" s="37">
        <v>694</v>
      </c>
      <c r="N20" s="37">
        <v>0</v>
      </c>
      <c r="O20" s="37">
        <v>0</v>
      </c>
      <c r="P20" s="37">
        <v>0</v>
      </c>
      <c r="Q20" s="90">
        <v>2663.2</v>
      </c>
      <c r="R20" s="54">
        <v>746.3</v>
      </c>
      <c r="S20" s="37">
        <f>Q20:Q83+R20:R83</f>
        <v>3409.5</v>
      </c>
      <c r="T20" s="37">
        <f>I20:I83+J20:J83+K20:K83</f>
        <v>269.7</v>
      </c>
      <c r="U20" s="114">
        <f t="shared" si="0"/>
        <v>4373.2</v>
      </c>
      <c r="V20" s="70">
        <v>3407.1</v>
      </c>
      <c r="W20" s="77">
        <v>2665.3</v>
      </c>
      <c r="X20" s="77"/>
      <c r="Y20" s="55"/>
      <c r="Z20" s="105" t="s">
        <v>45</v>
      </c>
      <c r="AA20" s="106" t="s">
        <v>46</v>
      </c>
      <c r="AB20" s="37" t="s">
        <v>49</v>
      </c>
      <c r="AC20" s="37" t="s">
        <v>50</v>
      </c>
      <c r="AD20" s="106" t="s">
        <v>42</v>
      </c>
      <c r="AE20" s="38">
        <v>947</v>
      </c>
      <c r="AF20" s="37">
        <v>0</v>
      </c>
      <c r="AG20" s="37">
        <v>0</v>
      </c>
      <c r="AH20" s="37">
        <v>0</v>
      </c>
      <c r="AI20" s="38" t="s">
        <v>84</v>
      </c>
      <c r="AJ20" s="38" t="s">
        <v>78</v>
      </c>
      <c r="AK20" s="38" t="s">
        <v>79</v>
      </c>
      <c r="AL20" s="38">
        <v>3214</v>
      </c>
      <c r="AM20" s="62">
        <v>381.5</v>
      </c>
      <c r="AN20" s="62">
        <v>78</v>
      </c>
      <c r="AO20" s="62">
        <v>98.2</v>
      </c>
      <c r="AP20" s="62"/>
      <c r="AQ20" s="62">
        <v>1092</v>
      </c>
      <c r="AR20" s="62"/>
      <c r="AS20" s="62">
        <v>358</v>
      </c>
      <c r="AT20" s="99">
        <f>AM20:AM83+AN20:AN83+AO20:AO83+AP20:AP83+AQ20:AQ83+AR20:AR83+AS20:AS83</f>
        <v>2007.7</v>
      </c>
      <c r="AU20" s="38">
        <v>114</v>
      </c>
      <c r="AV20" s="37" t="s">
        <v>38</v>
      </c>
      <c r="AW20" s="37" t="s">
        <v>50</v>
      </c>
      <c r="AX20" s="39"/>
    </row>
    <row r="21" spans="1:50" ht="12" customHeight="1">
      <c r="A21" s="9">
        <f t="shared" si="1"/>
        <v>15</v>
      </c>
      <c r="B21" s="10" t="s">
        <v>4</v>
      </c>
      <c r="C21" s="11">
        <v>18</v>
      </c>
      <c r="D21" s="12">
        <v>1975</v>
      </c>
      <c r="E21" s="10">
        <v>5</v>
      </c>
      <c r="F21" s="10">
        <v>4</v>
      </c>
      <c r="G21" s="10">
        <v>60</v>
      </c>
      <c r="H21" s="10">
        <v>0</v>
      </c>
      <c r="I21" s="38">
        <v>306.4</v>
      </c>
      <c r="J21" s="4">
        <v>0</v>
      </c>
      <c r="K21" s="4">
        <v>0</v>
      </c>
      <c r="L21" s="48">
        <v>561.2</v>
      </c>
      <c r="M21" s="12">
        <v>561.2</v>
      </c>
      <c r="N21" s="7">
        <v>0</v>
      </c>
      <c r="O21" s="7">
        <v>0</v>
      </c>
      <c r="P21" s="7">
        <v>0</v>
      </c>
      <c r="Q21" s="90">
        <v>2715.9</v>
      </c>
      <c r="R21" s="54">
        <v>0</v>
      </c>
      <c r="S21" s="37">
        <f>Q21:Q83+R21:R83</f>
        <v>2715.9</v>
      </c>
      <c r="T21" s="37">
        <f>I21:I83+J21:J83+K21:K83</f>
        <v>306.4</v>
      </c>
      <c r="U21" s="114">
        <f t="shared" si="0"/>
        <v>3583.5</v>
      </c>
      <c r="V21" s="70">
        <v>2717.1</v>
      </c>
      <c r="W21" s="77">
        <v>10984</v>
      </c>
      <c r="X21" s="77"/>
      <c r="Y21" s="43"/>
      <c r="Z21" s="105" t="s">
        <v>45</v>
      </c>
      <c r="AA21" s="106" t="s">
        <v>46</v>
      </c>
      <c r="AB21" s="37" t="s">
        <v>49</v>
      </c>
      <c r="AC21" s="37" t="s">
        <v>50</v>
      </c>
      <c r="AD21" s="106" t="s">
        <v>42</v>
      </c>
      <c r="AE21" s="38">
        <v>696.1</v>
      </c>
      <c r="AF21" s="37">
        <v>0</v>
      </c>
      <c r="AG21" s="37">
        <v>0</v>
      </c>
      <c r="AH21" s="37">
        <v>0</v>
      </c>
      <c r="AI21" s="38" t="s">
        <v>77</v>
      </c>
      <c r="AJ21" s="38" t="s">
        <v>78</v>
      </c>
      <c r="AK21" s="38" t="s">
        <v>79</v>
      </c>
      <c r="AL21" s="38">
        <v>2314</v>
      </c>
      <c r="AM21" s="99">
        <v>236</v>
      </c>
      <c r="AN21" s="99">
        <v>60</v>
      </c>
      <c r="AO21" s="99">
        <v>105.5</v>
      </c>
      <c r="AP21" s="99"/>
      <c r="AQ21" s="99">
        <v>0</v>
      </c>
      <c r="AR21" s="99"/>
      <c r="AS21" s="99">
        <v>1226</v>
      </c>
      <c r="AT21" s="99">
        <f>AM21:AM83+AN21:AN83+AO21:AO83+AP21:AP83+AQ21:AQ83+AR21:AR83+AS21:AS83</f>
        <v>1627.5</v>
      </c>
      <c r="AU21" s="38">
        <v>110</v>
      </c>
      <c r="AV21" s="4" t="s">
        <v>38</v>
      </c>
      <c r="AW21" s="4" t="s">
        <v>50</v>
      </c>
      <c r="AX21" s="4" t="s">
        <v>99</v>
      </c>
    </row>
    <row r="22" spans="1:50" s="36" customFormat="1" ht="12" customHeight="1">
      <c r="A22" s="54">
        <f t="shared" si="1"/>
        <v>16</v>
      </c>
      <c r="B22" s="38" t="s">
        <v>4</v>
      </c>
      <c r="C22" s="48" t="s">
        <v>5</v>
      </c>
      <c r="D22" s="38">
        <v>1976</v>
      </c>
      <c r="E22" s="38">
        <v>5</v>
      </c>
      <c r="F22" s="38">
        <v>4</v>
      </c>
      <c r="G22" s="38">
        <v>59</v>
      </c>
      <c r="H22" s="38">
        <v>0</v>
      </c>
      <c r="I22" s="38">
        <v>285.6</v>
      </c>
      <c r="J22" s="37">
        <v>0</v>
      </c>
      <c r="K22" s="37">
        <v>0</v>
      </c>
      <c r="L22" s="48">
        <v>544.6</v>
      </c>
      <c r="M22" s="38">
        <v>544.6</v>
      </c>
      <c r="N22" s="37">
        <v>0</v>
      </c>
      <c r="O22" s="37">
        <v>0</v>
      </c>
      <c r="P22" s="37">
        <v>0</v>
      </c>
      <c r="Q22" s="90">
        <v>2649</v>
      </c>
      <c r="R22" s="54">
        <v>60</v>
      </c>
      <c r="S22" s="37">
        <f>Q22:Q83+R22:R83</f>
        <v>2709</v>
      </c>
      <c r="T22" s="37">
        <f>I22:I83+J22:J83+K22:K83</f>
        <v>285.6</v>
      </c>
      <c r="U22" s="114">
        <f t="shared" si="0"/>
        <v>3539.2</v>
      </c>
      <c r="V22" s="70">
        <v>2709.4</v>
      </c>
      <c r="W22" s="77">
        <v>11161</v>
      </c>
      <c r="X22" s="77"/>
      <c r="Y22" s="55"/>
      <c r="Z22" s="105" t="s">
        <v>45</v>
      </c>
      <c r="AA22" s="106" t="s">
        <v>46</v>
      </c>
      <c r="AB22" s="37" t="s">
        <v>49</v>
      </c>
      <c r="AC22" s="37" t="s">
        <v>50</v>
      </c>
      <c r="AD22" s="106" t="s">
        <v>42</v>
      </c>
      <c r="AE22" s="38">
        <v>694.3</v>
      </c>
      <c r="AF22" s="37">
        <v>0</v>
      </c>
      <c r="AG22" s="37">
        <v>0</v>
      </c>
      <c r="AH22" s="37">
        <v>0</v>
      </c>
      <c r="AI22" s="38" t="s">
        <v>77</v>
      </c>
      <c r="AJ22" s="38" t="s">
        <v>78</v>
      </c>
      <c r="AK22" s="38" t="s">
        <v>79</v>
      </c>
      <c r="AL22" s="38">
        <v>2003</v>
      </c>
      <c r="AM22" s="99">
        <v>233</v>
      </c>
      <c r="AN22" s="99">
        <v>60</v>
      </c>
      <c r="AO22" s="99">
        <v>139</v>
      </c>
      <c r="AP22" s="99"/>
      <c r="AQ22" s="99"/>
      <c r="AR22" s="99"/>
      <c r="AS22" s="99">
        <v>886.3</v>
      </c>
      <c r="AT22" s="99">
        <f>AM22:AM83+AN22:AN83+AO22:AO83+AP22:AP83+AQ22:AQ83+AR22:AR83+AS22:AS83</f>
        <v>1318.3</v>
      </c>
      <c r="AU22" s="38">
        <v>113</v>
      </c>
      <c r="AV22" s="37" t="s">
        <v>38</v>
      </c>
      <c r="AW22" s="37" t="s">
        <v>50</v>
      </c>
      <c r="AX22" s="37" t="s">
        <v>99</v>
      </c>
    </row>
    <row r="23" spans="1:50" ht="11.25" customHeight="1">
      <c r="A23" s="9">
        <f t="shared" si="1"/>
        <v>17</v>
      </c>
      <c r="B23" s="10" t="s">
        <v>26</v>
      </c>
      <c r="C23" s="11">
        <v>6</v>
      </c>
      <c r="D23" s="12">
        <v>1986</v>
      </c>
      <c r="E23" s="10">
        <v>2</v>
      </c>
      <c r="F23" s="10">
        <v>2</v>
      </c>
      <c r="G23" s="10">
        <v>8</v>
      </c>
      <c r="H23" s="10">
        <v>0</v>
      </c>
      <c r="I23" s="38">
        <v>31.5</v>
      </c>
      <c r="J23" s="4">
        <v>0</v>
      </c>
      <c r="K23" s="4">
        <v>0</v>
      </c>
      <c r="L23" s="48">
        <v>313.8</v>
      </c>
      <c r="M23" s="12">
        <v>313.8</v>
      </c>
      <c r="N23" s="7">
        <v>0</v>
      </c>
      <c r="O23" s="7">
        <v>0</v>
      </c>
      <c r="P23" s="7">
        <v>0</v>
      </c>
      <c r="Q23" s="90">
        <v>573.5</v>
      </c>
      <c r="R23" s="54">
        <v>0</v>
      </c>
      <c r="S23" s="37">
        <f>Q23:Q83+R23:R83</f>
        <v>573.5</v>
      </c>
      <c r="T23" s="37">
        <f>I23:I83+J23:J83+K23:K83</f>
        <v>31.5</v>
      </c>
      <c r="U23" s="114">
        <f t="shared" si="0"/>
        <v>918.8</v>
      </c>
      <c r="V23" s="71">
        <v>573.8</v>
      </c>
      <c r="W23" s="78">
        <v>3636</v>
      </c>
      <c r="X23" s="78">
        <v>9.2</v>
      </c>
      <c r="Y23" s="44"/>
      <c r="Z23" s="105" t="s">
        <v>45</v>
      </c>
      <c r="AA23" s="106" t="s">
        <v>46</v>
      </c>
      <c r="AB23" s="37" t="s">
        <v>49</v>
      </c>
      <c r="AC23" s="37" t="s">
        <v>50</v>
      </c>
      <c r="AD23" s="106" t="s">
        <v>42</v>
      </c>
      <c r="AE23" s="38"/>
      <c r="AF23" s="38">
        <v>514</v>
      </c>
      <c r="AG23" s="37">
        <v>0</v>
      </c>
      <c r="AH23" s="37">
        <v>0</v>
      </c>
      <c r="AI23" s="38" t="s">
        <v>90</v>
      </c>
      <c r="AJ23" s="38" t="s">
        <v>78</v>
      </c>
      <c r="AK23" s="38" t="s">
        <v>80</v>
      </c>
      <c r="AL23" s="38"/>
      <c r="AM23" s="62">
        <v>138</v>
      </c>
      <c r="AN23" s="62">
        <v>12</v>
      </c>
      <c r="AO23" s="62">
        <v>64</v>
      </c>
      <c r="AP23" s="62"/>
      <c r="AQ23" s="62">
        <v>838</v>
      </c>
      <c r="AR23" s="62"/>
      <c r="AS23" s="62"/>
      <c r="AT23" s="99">
        <f>AM23:AM83+AN23:AN83+AO23:AO83+AP23:AP83+AQ23:AQ83+AR23:AR83+AS23:AS83</f>
        <v>1052</v>
      </c>
      <c r="AU23" s="38">
        <v>31</v>
      </c>
      <c r="AV23" s="4" t="s">
        <v>38</v>
      </c>
      <c r="AW23" s="4" t="s">
        <v>50</v>
      </c>
      <c r="AX23" s="4" t="s">
        <v>99</v>
      </c>
    </row>
    <row r="24" spans="1:50" ht="12.75" customHeight="1">
      <c r="A24" s="9">
        <f t="shared" si="1"/>
        <v>18</v>
      </c>
      <c r="B24" s="10" t="s">
        <v>6</v>
      </c>
      <c r="C24" s="11">
        <v>1</v>
      </c>
      <c r="D24" s="12">
        <v>1965</v>
      </c>
      <c r="E24" s="10">
        <v>4</v>
      </c>
      <c r="F24" s="10">
        <v>3</v>
      </c>
      <c r="G24" s="10">
        <v>45</v>
      </c>
      <c r="H24" s="10">
        <v>0</v>
      </c>
      <c r="I24" s="38">
        <v>146.4</v>
      </c>
      <c r="J24" s="4">
        <v>0</v>
      </c>
      <c r="K24" s="4">
        <v>0</v>
      </c>
      <c r="L24" s="48">
        <v>548.5</v>
      </c>
      <c r="M24" s="12">
        <v>548.5</v>
      </c>
      <c r="N24" s="7">
        <v>0</v>
      </c>
      <c r="O24" s="7">
        <v>0</v>
      </c>
      <c r="P24" s="7">
        <v>0</v>
      </c>
      <c r="Q24" s="90">
        <v>1839.4</v>
      </c>
      <c r="R24" s="54">
        <v>44.6</v>
      </c>
      <c r="S24" s="37">
        <f>Q24:Q83+R24:R83</f>
        <v>1884</v>
      </c>
      <c r="T24" s="37">
        <f>I24:I83+J24:J83+K24:K83</f>
        <v>146.4</v>
      </c>
      <c r="U24" s="114">
        <f t="shared" si="0"/>
        <v>2578.9</v>
      </c>
      <c r="V24" s="70">
        <v>1957.1</v>
      </c>
      <c r="W24" s="77">
        <v>9646</v>
      </c>
      <c r="X24" s="79">
        <v>13.8</v>
      </c>
      <c r="Y24" s="43"/>
      <c r="Z24" s="105" t="s">
        <v>45</v>
      </c>
      <c r="AA24" s="106" t="s">
        <v>46</v>
      </c>
      <c r="AB24" s="37" t="s">
        <v>49</v>
      </c>
      <c r="AC24" s="37" t="s">
        <v>50</v>
      </c>
      <c r="AD24" s="106" t="s">
        <v>42</v>
      </c>
      <c r="AE24" s="38"/>
      <c r="AF24" s="38">
        <v>987.8</v>
      </c>
      <c r="AG24" s="37">
        <v>0</v>
      </c>
      <c r="AH24" s="37">
        <v>0</v>
      </c>
      <c r="AI24" s="38" t="s">
        <v>84</v>
      </c>
      <c r="AJ24" s="38" t="s">
        <v>78</v>
      </c>
      <c r="AK24" s="38" t="s">
        <v>80</v>
      </c>
      <c r="AL24" s="38">
        <v>2044</v>
      </c>
      <c r="AM24" s="99">
        <v>405</v>
      </c>
      <c r="AN24" s="99">
        <v>138</v>
      </c>
      <c r="AO24" s="99">
        <v>135</v>
      </c>
      <c r="AP24" s="99"/>
      <c r="AQ24" s="99">
        <v>631.4</v>
      </c>
      <c r="AR24" s="99"/>
      <c r="AS24" s="99">
        <v>34</v>
      </c>
      <c r="AT24" s="99">
        <f>AM24:AM83+AN24:AN83+AO24:AO83+AP24:AP83+AQ24:AQ83+AR24:AR83+AS24:AS83</f>
        <v>1343.4</v>
      </c>
      <c r="AU24" s="38">
        <v>77</v>
      </c>
      <c r="AV24" s="4" t="s">
        <v>38</v>
      </c>
      <c r="AW24" s="4" t="s">
        <v>50</v>
      </c>
      <c r="AX24" s="4" t="s">
        <v>99</v>
      </c>
    </row>
    <row r="25" spans="1:50" ht="12" customHeight="1">
      <c r="A25" s="9">
        <f t="shared" si="1"/>
        <v>19</v>
      </c>
      <c r="B25" s="10" t="s">
        <v>6</v>
      </c>
      <c r="C25" s="11">
        <v>5</v>
      </c>
      <c r="D25" s="12">
        <v>1962</v>
      </c>
      <c r="E25" s="10">
        <v>3</v>
      </c>
      <c r="F25" s="10">
        <v>3</v>
      </c>
      <c r="G25" s="10">
        <v>33</v>
      </c>
      <c r="H25" s="10">
        <v>0</v>
      </c>
      <c r="I25" s="38">
        <v>110.7</v>
      </c>
      <c r="J25" s="4">
        <v>0</v>
      </c>
      <c r="K25" s="4">
        <v>0</v>
      </c>
      <c r="L25" s="48">
        <v>0</v>
      </c>
      <c r="M25" s="12">
        <v>0</v>
      </c>
      <c r="N25" s="7">
        <v>0</v>
      </c>
      <c r="O25" s="7">
        <v>0</v>
      </c>
      <c r="P25" s="7">
        <v>0</v>
      </c>
      <c r="Q25" s="90">
        <v>1359.8</v>
      </c>
      <c r="R25" s="54">
        <v>175.2</v>
      </c>
      <c r="S25" s="37">
        <f>Q25:Q83+R25:R83</f>
        <v>1535</v>
      </c>
      <c r="T25" s="37">
        <f>I25:I83+J25:J83+K25:K83</f>
        <v>110.7</v>
      </c>
      <c r="U25" s="114">
        <f t="shared" si="0"/>
        <v>1645.7</v>
      </c>
      <c r="V25" s="70">
        <v>1563.6</v>
      </c>
      <c r="W25" s="77">
        <v>6847</v>
      </c>
      <c r="X25" s="79">
        <v>9.7</v>
      </c>
      <c r="Y25" s="43"/>
      <c r="Z25" s="105" t="s">
        <v>45</v>
      </c>
      <c r="AA25" s="106" t="s">
        <v>46</v>
      </c>
      <c r="AB25" s="37" t="s">
        <v>49</v>
      </c>
      <c r="AC25" s="37" t="s">
        <v>50</v>
      </c>
      <c r="AD25" s="106" t="s">
        <v>42</v>
      </c>
      <c r="AE25" s="38"/>
      <c r="AF25" s="38">
        <v>995.3</v>
      </c>
      <c r="AG25" s="37">
        <v>0</v>
      </c>
      <c r="AH25" s="37">
        <v>0</v>
      </c>
      <c r="AI25" s="38" t="s">
        <v>84</v>
      </c>
      <c r="AJ25" s="38" t="s">
        <v>78</v>
      </c>
      <c r="AK25" s="38" t="s">
        <v>80</v>
      </c>
      <c r="AL25" s="38">
        <v>1735</v>
      </c>
      <c r="AM25" s="99">
        <v>350</v>
      </c>
      <c r="AN25" s="99"/>
      <c r="AO25" s="99">
        <v>79.1</v>
      </c>
      <c r="AP25" s="99"/>
      <c r="AQ25" s="99">
        <v>548</v>
      </c>
      <c r="AR25" s="99"/>
      <c r="AS25" s="99">
        <v>52</v>
      </c>
      <c r="AT25" s="99">
        <f>AM25:AM83+AN25:AN83+AO25:AO83+AP25:AP83+AQ25:AQ83+AR25:AR83+AS25:AS83</f>
        <v>1029.1</v>
      </c>
      <c r="AU25" s="38">
        <v>58</v>
      </c>
      <c r="AV25" s="4" t="s">
        <v>38</v>
      </c>
      <c r="AW25" s="4" t="s">
        <v>50</v>
      </c>
      <c r="AX25" s="4" t="s">
        <v>99</v>
      </c>
    </row>
    <row r="26" spans="1:50" ht="13.5" customHeight="1">
      <c r="A26" s="9">
        <f t="shared" si="1"/>
        <v>20</v>
      </c>
      <c r="B26" s="10" t="s">
        <v>4</v>
      </c>
      <c r="C26" s="11">
        <v>1</v>
      </c>
      <c r="D26" s="12">
        <v>1990</v>
      </c>
      <c r="E26" s="10">
        <v>5</v>
      </c>
      <c r="F26" s="10">
        <v>1</v>
      </c>
      <c r="G26" s="10">
        <v>63</v>
      </c>
      <c r="H26" s="10">
        <v>0</v>
      </c>
      <c r="I26" s="38">
        <v>68.2</v>
      </c>
      <c r="J26" s="7">
        <v>296</v>
      </c>
      <c r="K26" s="4">
        <v>0</v>
      </c>
      <c r="L26" s="48">
        <v>454.8</v>
      </c>
      <c r="M26" s="7">
        <v>454.8</v>
      </c>
      <c r="N26" s="7">
        <v>0</v>
      </c>
      <c r="O26" s="7">
        <v>0</v>
      </c>
      <c r="P26" s="7">
        <v>0</v>
      </c>
      <c r="Q26" s="90">
        <v>2046</v>
      </c>
      <c r="R26" s="54">
        <v>155.1</v>
      </c>
      <c r="S26" s="37">
        <f>Q26:Q83+R26:R83</f>
        <v>2201.1</v>
      </c>
      <c r="T26" s="37">
        <f>I26:I83+J26:J83+K26:K83</f>
        <v>364.2</v>
      </c>
      <c r="U26" s="114">
        <f t="shared" si="0"/>
        <v>3020.1</v>
      </c>
      <c r="V26" s="70">
        <v>2585.8</v>
      </c>
      <c r="W26" s="77">
        <v>23496</v>
      </c>
      <c r="X26" s="79">
        <v>16.8</v>
      </c>
      <c r="Y26" s="43"/>
      <c r="Z26" s="105" t="s">
        <v>45</v>
      </c>
      <c r="AA26" s="106" t="s">
        <v>46</v>
      </c>
      <c r="AB26" s="37" t="s">
        <v>49</v>
      </c>
      <c r="AC26" s="37" t="s">
        <v>50</v>
      </c>
      <c r="AD26" s="106" t="s">
        <v>42</v>
      </c>
      <c r="AE26" s="38"/>
      <c r="AF26" s="38"/>
      <c r="AG26" s="37">
        <v>0</v>
      </c>
      <c r="AH26" s="38">
        <v>663</v>
      </c>
      <c r="AI26" s="38" t="s">
        <v>84</v>
      </c>
      <c r="AJ26" s="38" t="s">
        <v>78</v>
      </c>
      <c r="AK26" s="38" t="s">
        <v>88</v>
      </c>
      <c r="AL26" s="38">
        <v>3545</v>
      </c>
      <c r="AM26" s="101">
        <v>220</v>
      </c>
      <c r="AN26" s="101">
        <v>123</v>
      </c>
      <c r="AO26" s="101">
        <v>74</v>
      </c>
      <c r="AP26" s="101"/>
      <c r="AQ26" s="101">
        <v>1340</v>
      </c>
      <c r="AR26" s="101"/>
      <c r="AS26" s="101"/>
      <c r="AT26" s="99">
        <f>AM26:AM83+AN26:AN83+AO26:AO83+AP26:AP83+AQ26:AQ83+AR26:AR83+AS26:AS83</f>
        <v>1757</v>
      </c>
      <c r="AU26" s="38">
        <v>77</v>
      </c>
      <c r="AV26" s="4" t="s">
        <v>38</v>
      </c>
      <c r="AW26" s="4" t="s">
        <v>50</v>
      </c>
      <c r="AX26" s="4" t="s">
        <v>99</v>
      </c>
    </row>
    <row r="27" spans="1:50" ht="12.75" customHeight="1">
      <c r="A27" s="9">
        <f t="shared" si="1"/>
        <v>21</v>
      </c>
      <c r="B27" s="10" t="s">
        <v>4</v>
      </c>
      <c r="C27" s="11">
        <v>4</v>
      </c>
      <c r="D27" s="12">
        <v>1956</v>
      </c>
      <c r="E27" s="10">
        <v>3</v>
      </c>
      <c r="F27" s="10">
        <v>3</v>
      </c>
      <c r="G27" s="10">
        <v>20</v>
      </c>
      <c r="H27" s="10">
        <v>0</v>
      </c>
      <c r="I27" s="38">
        <v>161.9</v>
      </c>
      <c r="J27" s="4">
        <v>0</v>
      </c>
      <c r="K27" s="4">
        <v>0</v>
      </c>
      <c r="L27" s="48">
        <v>664.4</v>
      </c>
      <c r="M27" s="7">
        <f>L27-O27-P27</f>
        <v>367.20000000000005</v>
      </c>
      <c r="N27" s="12"/>
      <c r="O27" s="12">
        <v>146.7</v>
      </c>
      <c r="P27" s="17">
        <v>150.5</v>
      </c>
      <c r="Q27" s="90">
        <v>1462.3</v>
      </c>
      <c r="R27" s="38">
        <v>367.6</v>
      </c>
      <c r="S27" s="37">
        <f>Q27:Q83+R27:R83</f>
        <v>1829.9</v>
      </c>
      <c r="T27" s="37">
        <f>I27:I83+J27:J83+K27:K83</f>
        <v>161.9</v>
      </c>
      <c r="U27" s="114">
        <f t="shared" si="0"/>
        <v>2656.2</v>
      </c>
      <c r="V27" s="70">
        <v>1944</v>
      </c>
      <c r="W27" s="77">
        <v>13054</v>
      </c>
      <c r="X27" s="79"/>
      <c r="Y27" s="43"/>
      <c r="Z27" s="105" t="s">
        <v>45</v>
      </c>
      <c r="AA27" s="106" t="s">
        <v>46</v>
      </c>
      <c r="AB27" s="37" t="s">
        <v>49</v>
      </c>
      <c r="AC27" s="37" t="s">
        <v>50</v>
      </c>
      <c r="AD27" s="106" t="s">
        <v>42</v>
      </c>
      <c r="AE27" s="38"/>
      <c r="AF27" s="38">
        <v>1243.6</v>
      </c>
      <c r="AG27" s="37">
        <v>0</v>
      </c>
      <c r="AH27" s="38"/>
      <c r="AI27" s="38" t="s">
        <v>84</v>
      </c>
      <c r="AJ27" s="38" t="s">
        <v>78</v>
      </c>
      <c r="AK27" s="38" t="s">
        <v>80</v>
      </c>
      <c r="AL27" s="38">
        <v>2731</v>
      </c>
      <c r="AM27" s="99">
        <v>740</v>
      </c>
      <c r="AN27" s="99"/>
      <c r="AO27" s="99">
        <v>54</v>
      </c>
      <c r="AP27" s="99"/>
      <c r="AQ27" s="99">
        <v>768</v>
      </c>
      <c r="AR27" s="99"/>
      <c r="AS27" s="99">
        <v>287</v>
      </c>
      <c r="AT27" s="99">
        <f>AM27:AM83+AN27:AN83+AO27:AO83+AP27:AP83+AQ27:AQ83+AR27:AR83+AS27:AS83</f>
        <v>1849</v>
      </c>
      <c r="AU27" s="38">
        <v>45</v>
      </c>
      <c r="AV27" s="4" t="s">
        <v>96</v>
      </c>
      <c r="AW27" s="4" t="s">
        <v>50</v>
      </c>
      <c r="AX27" s="4" t="s">
        <v>99</v>
      </c>
    </row>
    <row r="28" spans="1:50" ht="12" customHeight="1">
      <c r="A28" s="9">
        <f>A27+1</f>
        <v>22</v>
      </c>
      <c r="B28" s="10" t="s">
        <v>4</v>
      </c>
      <c r="C28" s="11">
        <v>6</v>
      </c>
      <c r="D28" s="12">
        <v>1957</v>
      </c>
      <c r="E28" s="10">
        <v>4</v>
      </c>
      <c r="F28" s="10">
        <v>3</v>
      </c>
      <c r="G28" s="10">
        <v>48</v>
      </c>
      <c r="H28" s="10">
        <v>0</v>
      </c>
      <c r="I28" s="38">
        <v>345.6</v>
      </c>
      <c r="J28" s="4">
        <v>0</v>
      </c>
      <c r="K28" s="4">
        <v>0</v>
      </c>
      <c r="L28" s="48">
        <v>878.6</v>
      </c>
      <c r="M28" s="12">
        <v>878.6</v>
      </c>
      <c r="N28" s="7">
        <v>0</v>
      </c>
      <c r="O28" s="7">
        <v>0</v>
      </c>
      <c r="P28" s="7">
        <v>0</v>
      </c>
      <c r="Q28" s="90">
        <v>3097.9</v>
      </c>
      <c r="R28" s="54">
        <v>0</v>
      </c>
      <c r="S28" s="37">
        <f>Q28:Q83+R28:R83</f>
        <v>3097.9</v>
      </c>
      <c r="T28" s="37">
        <f>I28:I83+J28:J83+K28:K83</f>
        <v>345.6</v>
      </c>
      <c r="U28" s="114">
        <f t="shared" si="0"/>
        <v>4322.1</v>
      </c>
      <c r="V28" s="70">
        <v>3155.1</v>
      </c>
      <c r="W28" s="93">
        <v>19921</v>
      </c>
      <c r="X28" s="80"/>
      <c r="Y28" s="67"/>
      <c r="Z28" s="105" t="s">
        <v>45</v>
      </c>
      <c r="AA28" s="106" t="s">
        <v>46</v>
      </c>
      <c r="AB28" s="37" t="s">
        <v>49</v>
      </c>
      <c r="AC28" s="37" t="s">
        <v>50</v>
      </c>
      <c r="AD28" s="106" t="s">
        <v>42</v>
      </c>
      <c r="AE28" s="38"/>
      <c r="AF28" s="38">
        <v>1646.1</v>
      </c>
      <c r="AG28" s="37">
        <v>0</v>
      </c>
      <c r="AH28" s="38"/>
      <c r="AI28" s="38" t="s">
        <v>84</v>
      </c>
      <c r="AJ28" s="38" t="s">
        <v>78</v>
      </c>
      <c r="AK28" s="38" t="s">
        <v>80</v>
      </c>
      <c r="AL28" s="37">
        <v>3198</v>
      </c>
      <c r="AM28" s="49">
        <v>880</v>
      </c>
      <c r="AN28" s="49"/>
      <c r="AO28" s="49">
        <v>150.5</v>
      </c>
      <c r="AP28" s="49"/>
      <c r="AQ28" s="49">
        <v>303</v>
      </c>
      <c r="AR28" s="49">
        <v>229</v>
      </c>
      <c r="AS28" s="49">
        <v>500.2</v>
      </c>
      <c r="AT28" s="99">
        <f>AM28:AM83+AN28:AN83+AO28:AO83+AP28:AP83+AQ28:AQ83+AR28:AR83+AS28:AS83</f>
        <v>2062.7</v>
      </c>
      <c r="AU28" s="4">
        <v>83</v>
      </c>
      <c r="AV28" s="4" t="s">
        <v>96</v>
      </c>
      <c r="AW28" s="4" t="s">
        <v>50</v>
      </c>
      <c r="AX28" s="4" t="s">
        <v>99</v>
      </c>
    </row>
    <row r="29" spans="1:50" ht="12.75" customHeight="1">
      <c r="A29" s="9">
        <f>A28+1</f>
        <v>23</v>
      </c>
      <c r="B29" s="10" t="s">
        <v>4</v>
      </c>
      <c r="C29" s="11">
        <v>8</v>
      </c>
      <c r="D29" s="12">
        <v>1959</v>
      </c>
      <c r="E29" s="10">
        <v>4</v>
      </c>
      <c r="F29" s="10">
        <v>4</v>
      </c>
      <c r="G29" s="10">
        <v>52</v>
      </c>
      <c r="H29" s="10">
        <v>0</v>
      </c>
      <c r="I29" s="38">
        <v>384.8</v>
      </c>
      <c r="J29" s="4">
        <v>0</v>
      </c>
      <c r="K29" s="4">
        <v>0</v>
      </c>
      <c r="L29" s="48">
        <v>1102.7</v>
      </c>
      <c r="M29" s="12">
        <v>1102.7</v>
      </c>
      <c r="N29" s="7">
        <v>0</v>
      </c>
      <c r="O29" s="7">
        <v>0</v>
      </c>
      <c r="P29" s="7">
        <v>0</v>
      </c>
      <c r="Q29" s="90">
        <v>3575.7</v>
      </c>
      <c r="R29" s="54">
        <f>322.8+174.5</f>
        <v>497.3</v>
      </c>
      <c r="S29" s="37">
        <f>Q29:Q83+R29:R83</f>
        <v>4073</v>
      </c>
      <c r="T29" s="37">
        <f>I29:I83+J29:J83+K29:K83</f>
        <v>384.8</v>
      </c>
      <c r="U29" s="114">
        <f t="shared" si="0"/>
        <v>5560.5</v>
      </c>
      <c r="V29" s="70">
        <v>4070</v>
      </c>
      <c r="W29" s="77">
        <v>24790</v>
      </c>
      <c r="X29" s="79"/>
      <c r="Y29" s="43"/>
      <c r="Z29" s="105" t="s">
        <v>45</v>
      </c>
      <c r="AA29" s="106" t="s">
        <v>46</v>
      </c>
      <c r="AB29" s="37" t="s">
        <v>49</v>
      </c>
      <c r="AC29" s="37" t="s">
        <v>50</v>
      </c>
      <c r="AD29" s="106" t="s">
        <v>42</v>
      </c>
      <c r="AE29" s="38"/>
      <c r="AF29" s="38">
        <v>2114.4</v>
      </c>
      <c r="AG29" s="37">
        <v>0</v>
      </c>
      <c r="AH29" s="38"/>
      <c r="AI29" s="38" t="s">
        <v>84</v>
      </c>
      <c r="AJ29" s="38" t="s">
        <v>83</v>
      </c>
      <c r="AK29" s="38" t="s">
        <v>80</v>
      </c>
      <c r="AL29" s="38">
        <v>3527</v>
      </c>
      <c r="AM29" s="49">
        <v>693</v>
      </c>
      <c r="AN29" s="49"/>
      <c r="AO29" s="49">
        <v>232</v>
      </c>
      <c r="AP29" s="49">
        <v>679.8</v>
      </c>
      <c r="AQ29" s="49">
        <v>56</v>
      </c>
      <c r="AR29" s="49"/>
      <c r="AS29" s="49">
        <v>408</v>
      </c>
      <c r="AT29" s="99">
        <f>AM29:AM83+AN29:AN83+AO29:AO83+AP29:AP83+AQ29:AQ83+AR29:AR83+AS29:AS83</f>
        <v>2068.8</v>
      </c>
      <c r="AU29" s="38">
        <v>84</v>
      </c>
      <c r="AV29" s="4" t="s">
        <v>96</v>
      </c>
      <c r="AW29" s="4" t="s">
        <v>50</v>
      </c>
      <c r="AX29" s="4" t="s">
        <v>99</v>
      </c>
    </row>
    <row r="30" spans="1:50" ht="11.25" customHeight="1">
      <c r="A30" s="9">
        <f t="shared" si="1"/>
        <v>24</v>
      </c>
      <c r="B30" s="10" t="s">
        <v>4</v>
      </c>
      <c r="C30" s="11">
        <v>9</v>
      </c>
      <c r="D30" s="12">
        <v>1933</v>
      </c>
      <c r="E30" s="10">
        <v>2</v>
      </c>
      <c r="F30" s="10">
        <v>2</v>
      </c>
      <c r="G30" s="10">
        <v>17</v>
      </c>
      <c r="H30" s="10">
        <v>0</v>
      </c>
      <c r="I30" s="38">
        <v>57.6</v>
      </c>
      <c r="J30" s="4">
        <v>0</v>
      </c>
      <c r="K30" s="4">
        <v>0</v>
      </c>
      <c r="L30" s="48">
        <v>0</v>
      </c>
      <c r="M30" s="12">
        <v>0</v>
      </c>
      <c r="N30" s="7">
        <v>0</v>
      </c>
      <c r="O30" s="7">
        <v>0</v>
      </c>
      <c r="P30" s="7">
        <v>0</v>
      </c>
      <c r="Q30" s="90">
        <v>518.3</v>
      </c>
      <c r="R30" s="54">
        <v>0</v>
      </c>
      <c r="S30" s="37">
        <f>Q30:Q83+R30:R83</f>
        <v>518.3</v>
      </c>
      <c r="T30" s="37">
        <f>I30:I83+J30:J83+K30:K83</f>
        <v>57.6</v>
      </c>
      <c r="U30" s="114">
        <f t="shared" si="0"/>
        <v>575.9</v>
      </c>
      <c r="V30" s="70">
        <v>524</v>
      </c>
      <c r="W30" s="77">
        <v>2258</v>
      </c>
      <c r="X30" s="79">
        <v>6.8</v>
      </c>
      <c r="Y30" s="43"/>
      <c r="Z30" s="105" t="s">
        <v>45</v>
      </c>
      <c r="AA30" s="106" t="s">
        <v>46</v>
      </c>
      <c r="AB30" s="37" t="s">
        <v>50</v>
      </c>
      <c r="AC30" s="37" t="s">
        <v>52</v>
      </c>
      <c r="AD30" s="106" t="s">
        <v>42</v>
      </c>
      <c r="AE30" s="38"/>
      <c r="AF30" s="38">
        <v>464.3</v>
      </c>
      <c r="AG30" s="37">
        <v>0</v>
      </c>
      <c r="AH30" s="38"/>
      <c r="AI30" s="38" t="s">
        <v>82</v>
      </c>
      <c r="AJ30" s="38" t="s">
        <v>83</v>
      </c>
      <c r="AK30" s="38" t="s">
        <v>80</v>
      </c>
      <c r="AL30" s="38">
        <v>1118</v>
      </c>
      <c r="AM30" s="10"/>
      <c r="AN30" s="49"/>
      <c r="AO30" s="49">
        <v>12</v>
      </c>
      <c r="AP30" s="49"/>
      <c r="AQ30" s="49">
        <v>774</v>
      </c>
      <c r="AR30" s="49"/>
      <c r="AS30" s="49"/>
      <c r="AT30" s="99">
        <f>AM30:AM83+AN30:AN83+AO30:AO83+AP30:AP83+AQ30:AQ83+AR30:AR83+AS30:AS83</f>
        <v>786</v>
      </c>
      <c r="AU30" s="38">
        <v>30</v>
      </c>
      <c r="AV30" s="4" t="s">
        <v>96</v>
      </c>
      <c r="AW30" s="4" t="s">
        <v>50</v>
      </c>
      <c r="AX30" s="4" t="s">
        <v>99</v>
      </c>
    </row>
    <row r="31" spans="1:50" ht="12" customHeight="1">
      <c r="A31" s="9">
        <f t="shared" si="1"/>
        <v>25</v>
      </c>
      <c r="B31" s="10" t="s">
        <v>8</v>
      </c>
      <c r="C31" s="11">
        <v>1</v>
      </c>
      <c r="D31" s="12">
        <v>1950</v>
      </c>
      <c r="E31" s="10">
        <v>3</v>
      </c>
      <c r="F31" s="10">
        <v>3</v>
      </c>
      <c r="G31" s="10">
        <v>20</v>
      </c>
      <c r="H31" s="10">
        <v>0</v>
      </c>
      <c r="I31" s="38">
        <v>139</v>
      </c>
      <c r="J31" s="4">
        <v>0</v>
      </c>
      <c r="K31" s="4">
        <v>0</v>
      </c>
      <c r="L31" s="48">
        <v>192.7</v>
      </c>
      <c r="M31" s="7">
        <v>152.4</v>
      </c>
      <c r="N31" s="12">
        <v>40.3</v>
      </c>
      <c r="O31" s="7">
        <v>0</v>
      </c>
      <c r="P31" s="7">
        <v>0</v>
      </c>
      <c r="Q31" s="90">
        <v>1037</v>
      </c>
      <c r="R31" s="54">
        <v>635.5</v>
      </c>
      <c r="S31" s="37">
        <f>Q31:Q83+R31:R83</f>
        <v>1672.5</v>
      </c>
      <c r="T31" s="37">
        <f>I31:I83+J31:J83+K31:K83</f>
        <v>139</v>
      </c>
      <c r="U31" s="114">
        <f t="shared" si="0"/>
        <v>2004.2</v>
      </c>
      <c r="V31" s="70">
        <v>1679.1</v>
      </c>
      <c r="W31" s="79">
        <v>9796</v>
      </c>
      <c r="X31" s="79">
        <v>13.2</v>
      </c>
      <c r="Y31" s="43"/>
      <c r="Z31" s="105" t="s">
        <v>45</v>
      </c>
      <c r="AA31" s="106" t="s">
        <v>46</v>
      </c>
      <c r="AB31" s="37" t="s">
        <v>49</v>
      </c>
      <c r="AC31" s="37" t="s">
        <v>50</v>
      </c>
      <c r="AD31" s="106" t="s">
        <v>42</v>
      </c>
      <c r="AE31" s="38"/>
      <c r="AF31" s="38">
        <v>1249</v>
      </c>
      <c r="AG31" s="37">
        <v>0</v>
      </c>
      <c r="AH31" s="38"/>
      <c r="AI31" s="38" t="s">
        <v>84</v>
      </c>
      <c r="AJ31" s="38" t="s">
        <v>78</v>
      </c>
      <c r="AK31" s="38" t="s">
        <v>80</v>
      </c>
      <c r="AL31" s="38">
        <v>1844</v>
      </c>
      <c r="AM31" s="49">
        <v>270.9</v>
      </c>
      <c r="AN31" s="49">
        <v>98</v>
      </c>
      <c r="AO31" s="49">
        <v>134</v>
      </c>
      <c r="AP31" s="49"/>
      <c r="AQ31" s="49">
        <v>301</v>
      </c>
      <c r="AR31" s="49">
        <v>254</v>
      </c>
      <c r="AS31" s="49">
        <v>44</v>
      </c>
      <c r="AT31" s="99">
        <f>AM31:AM83+AN31:AN83+AO31:AO83+AP31:AP83+AQ31:AQ83+AR31:AR83+AS31:AS83</f>
        <v>1101.9</v>
      </c>
      <c r="AU31" s="38">
        <v>36</v>
      </c>
      <c r="AV31" s="4" t="s">
        <v>38</v>
      </c>
      <c r="AW31" s="4" t="s">
        <v>50</v>
      </c>
      <c r="AX31" s="4" t="s">
        <v>99</v>
      </c>
    </row>
    <row r="32" spans="1:50" ht="12" customHeight="1">
      <c r="A32" s="9">
        <f t="shared" si="1"/>
        <v>26</v>
      </c>
      <c r="B32" s="10" t="s">
        <v>8</v>
      </c>
      <c r="C32" s="11">
        <v>2</v>
      </c>
      <c r="D32" s="12">
        <v>1966</v>
      </c>
      <c r="E32" s="10">
        <v>5</v>
      </c>
      <c r="F32" s="10">
        <v>2</v>
      </c>
      <c r="G32" s="10">
        <v>33</v>
      </c>
      <c r="H32" s="10">
        <v>0</v>
      </c>
      <c r="I32" s="38">
        <v>123</v>
      </c>
      <c r="J32" s="4">
        <v>0</v>
      </c>
      <c r="K32" s="4">
        <v>0</v>
      </c>
      <c r="L32" s="48">
        <v>342</v>
      </c>
      <c r="M32" s="7">
        <v>269.4</v>
      </c>
      <c r="N32" s="7">
        <v>0</v>
      </c>
      <c r="O32" s="12">
        <v>72.6</v>
      </c>
      <c r="P32" s="12"/>
      <c r="Q32" s="90">
        <v>1310</v>
      </c>
      <c r="R32" s="38">
        <v>370.7</v>
      </c>
      <c r="S32" s="37">
        <f>Q32:Q83+R32:R83</f>
        <v>1680.7</v>
      </c>
      <c r="T32" s="37">
        <f>I32:I83+J32:J83+K32:K83</f>
        <v>123</v>
      </c>
      <c r="U32" s="114">
        <f t="shared" si="0"/>
        <v>2145.7</v>
      </c>
      <c r="V32" s="70">
        <v>1680.8</v>
      </c>
      <c r="W32" s="79">
        <v>7582</v>
      </c>
      <c r="X32" s="79">
        <v>17</v>
      </c>
      <c r="Y32" s="43"/>
      <c r="Z32" s="105" t="s">
        <v>45</v>
      </c>
      <c r="AA32" s="106" t="s">
        <v>46</v>
      </c>
      <c r="AB32" s="37" t="s">
        <v>49</v>
      </c>
      <c r="AC32" s="37" t="s">
        <v>50</v>
      </c>
      <c r="AD32" s="106" t="s">
        <v>42</v>
      </c>
      <c r="AE32" s="38"/>
      <c r="AF32" s="38">
        <v>628.9</v>
      </c>
      <c r="AG32" s="37">
        <v>0</v>
      </c>
      <c r="AH32" s="38"/>
      <c r="AI32" s="38" t="s">
        <v>84</v>
      </c>
      <c r="AJ32" s="38" t="s">
        <v>78</v>
      </c>
      <c r="AK32" s="38" t="s">
        <v>80</v>
      </c>
      <c r="AL32" s="38">
        <v>991</v>
      </c>
      <c r="AM32" s="49">
        <v>175</v>
      </c>
      <c r="AN32" s="49">
        <v>0</v>
      </c>
      <c r="AO32" s="49">
        <v>50</v>
      </c>
      <c r="AP32" s="49">
        <v>0</v>
      </c>
      <c r="AQ32" s="49">
        <v>160</v>
      </c>
      <c r="AR32" s="49">
        <v>160</v>
      </c>
      <c r="AS32" s="49"/>
      <c r="AT32" s="99">
        <f>AM32:AM83+AN32:AN83+AO32:AO83+AP32:AP83+AQ32:AQ83+AR32:AR83+AS32:AS83</f>
        <v>545</v>
      </c>
      <c r="AU32" s="38">
        <v>151</v>
      </c>
      <c r="AV32" s="4" t="s">
        <v>38</v>
      </c>
      <c r="AW32" s="4" t="s">
        <v>50</v>
      </c>
      <c r="AX32" s="4" t="s">
        <v>99</v>
      </c>
    </row>
    <row r="33" spans="1:50" ht="12" customHeight="1">
      <c r="A33" s="9">
        <f t="shared" si="1"/>
        <v>27</v>
      </c>
      <c r="B33" s="10" t="s">
        <v>8</v>
      </c>
      <c r="C33" s="11">
        <v>4</v>
      </c>
      <c r="D33" s="12">
        <v>1951</v>
      </c>
      <c r="E33" s="10">
        <v>3</v>
      </c>
      <c r="F33" s="10">
        <v>2</v>
      </c>
      <c r="G33" s="10">
        <v>15</v>
      </c>
      <c r="H33" s="10">
        <v>0</v>
      </c>
      <c r="I33" s="38">
        <v>122.1</v>
      </c>
      <c r="J33" s="4">
        <v>0</v>
      </c>
      <c r="K33" s="4">
        <v>0</v>
      </c>
      <c r="L33" s="48">
        <v>217.4</v>
      </c>
      <c r="M33" s="12">
        <v>217.4</v>
      </c>
      <c r="N33" s="7">
        <v>0</v>
      </c>
      <c r="O33" s="7">
        <v>0</v>
      </c>
      <c r="P33" s="12">
        <v>7</v>
      </c>
      <c r="Q33" s="90">
        <v>910.8</v>
      </c>
      <c r="R33" s="38">
        <v>193.3</v>
      </c>
      <c r="S33" s="37">
        <f>Q33:Q83+R33:R83</f>
        <v>1104.1</v>
      </c>
      <c r="T33" s="37">
        <f>I33:I83+J33:J83+K33:K83</f>
        <v>122.1</v>
      </c>
      <c r="U33" s="114">
        <f t="shared" si="0"/>
        <v>1443.6</v>
      </c>
      <c r="V33" s="70">
        <v>1131.6</v>
      </c>
      <c r="W33" s="79">
        <v>7132</v>
      </c>
      <c r="X33" s="79">
        <v>13</v>
      </c>
      <c r="Y33" s="43"/>
      <c r="Z33" s="105" t="s">
        <v>45</v>
      </c>
      <c r="AA33" s="106" t="s">
        <v>46</v>
      </c>
      <c r="AB33" s="37" t="s">
        <v>49</v>
      </c>
      <c r="AC33" s="37" t="s">
        <v>50</v>
      </c>
      <c r="AD33" s="106" t="s">
        <v>42</v>
      </c>
      <c r="AE33" s="38"/>
      <c r="AG33" s="37">
        <v>0</v>
      </c>
      <c r="AH33" s="38">
        <v>803.9</v>
      </c>
      <c r="AI33" s="38" t="s">
        <v>89</v>
      </c>
      <c r="AJ33" s="38" t="s">
        <v>83</v>
      </c>
      <c r="AK33" s="38" t="s">
        <v>80</v>
      </c>
      <c r="AL33" s="38">
        <v>1888</v>
      </c>
      <c r="AM33" s="49">
        <v>368</v>
      </c>
      <c r="AN33" s="49">
        <v>126</v>
      </c>
      <c r="AO33" s="49">
        <v>75</v>
      </c>
      <c r="AP33" s="49"/>
      <c r="AQ33" s="49">
        <v>430.4</v>
      </c>
      <c r="AR33" s="49">
        <v>340</v>
      </c>
      <c r="AS33" s="49"/>
      <c r="AT33" s="99">
        <f>AM33:AM83+AN33:AN83+AO33:AO83+AP33:AP83+AQ33:AQ83+AR33:AR83+AS33:AS83</f>
        <v>1339.4</v>
      </c>
      <c r="AU33" s="38">
        <v>56</v>
      </c>
      <c r="AV33" s="4" t="s">
        <v>38</v>
      </c>
      <c r="AW33" s="4" t="s">
        <v>50</v>
      </c>
      <c r="AX33" s="4" t="s">
        <v>99</v>
      </c>
    </row>
    <row r="34" spans="1:50" ht="12.75" customHeight="1">
      <c r="A34" s="9">
        <f t="shared" si="1"/>
        <v>28</v>
      </c>
      <c r="B34" s="10" t="s">
        <v>8</v>
      </c>
      <c r="C34" s="11">
        <v>5</v>
      </c>
      <c r="D34" s="12">
        <v>1953</v>
      </c>
      <c r="E34" s="10">
        <v>3</v>
      </c>
      <c r="F34" s="10">
        <v>2</v>
      </c>
      <c r="G34" s="10">
        <v>22</v>
      </c>
      <c r="H34" s="10">
        <v>0</v>
      </c>
      <c r="I34" s="38">
        <v>131.4</v>
      </c>
      <c r="J34" s="4">
        <v>0</v>
      </c>
      <c r="K34" s="4">
        <v>0</v>
      </c>
      <c r="L34" s="48">
        <v>435.2</v>
      </c>
      <c r="M34" s="12">
        <v>435.2</v>
      </c>
      <c r="N34" s="7">
        <v>0</v>
      </c>
      <c r="O34" s="7">
        <v>0</v>
      </c>
      <c r="P34" s="7">
        <v>0</v>
      </c>
      <c r="Q34" s="90">
        <v>1207.1</v>
      </c>
      <c r="R34" s="38">
        <v>183.3</v>
      </c>
      <c r="S34" s="37">
        <f>Q34:Q83+R34:R83</f>
        <v>1390.3999999999999</v>
      </c>
      <c r="T34" s="37">
        <f>I34:I83+J34:J83+K34:K83</f>
        <v>131.4</v>
      </c>
      <c r="U34" s="114">
        <f t="shared" si="0"/>
        <v>1956.9999999999998</v>
      </c>
      <c r="V34" s="70">
        <v>1458.5</v>
      </c>
      <c r="W34" s="79">
        <v>8826</v>
      </c>
      <c r="X34" s="79">
        <v>12.6</v>
      </c>
      <c r="Y34" s="43"/>
      <c r="Z34" s="105" t="s">
        <v>45</v>
      </c>
      <c r="AA34" s="106" t="s">
        <v>46</v>
      </c>
      <c r="AB34" s="37" t="s">
        <v>49</v>
      </c>
      <c r="AC34" s="37" t="s">
        <v>50</v>
      </c>
      <c r="AD34" s="106" t="s">
        <v>42</v>
      </c>
      <c r="AE34" s="38"/>
      <c r="AF34" s="38"/>
      <c r="AG34" s="37">
        <v>0</v>
      </c>
      <c r="AH34" s="38">
        <v>987.7</v>
      </c>
      <c r="AI34" s="38" t="s">
        <v>89</v>
      </c>
      <c r="AJ34" s="38" t="s">
        <v>83</v>
      </c>
      <c r="AK34" s="38" t="s">
        <v>91</v>
      </c>
      <c r="AL34" s="38">
        <v>1452</v>
      </c>
      <c r="AM34" s="10">
        <v>314.5</v>
      </c>
      <c r="AN34" s="10">
        <v>47</v>
      </c>
      <c r="AO34" s="10">
        <v>110</v>
      </c>
      <c r="AP34" s="10"/>
      <c r="AQ34" s="10">
        <v>175</v>
      </c>
      <c r="AR34" s="10">
        <v>105</v>
      </c>
      <c r="AS34" s="10"/>
      <c r="AT34" s="99">
        <f>AM34:AM83+AN34:AN83+AO34:AO83+AP34:AP83+AQ34:AQ83+AR34:AR83+AS34:AS83</f>
        <v>751.5</v>
      </c>
      <c r="AU34" s="38">
        <v>29</v>
      </c>
      <c r="AV34" s="4" t="s">
        <v>96</v>
      </c>
      <c r="AW34" s="4" t="s">
        <v>50</v>
      </c>
      <c r="AX34" s="4" t="s">
        <v>99</v>
      </c>
    </row>
    <row r="35" spans="1:50" ht="12.75" customHeight="1">
      <c r="A35" s="9">
        <f t="shared" si="1"/>
        <v>29</v>
      </c>
      <c r="B35" s="10" t="s">
        <v>8</v>
      </c>
      <c r="C35" s="11">
        <v>6</v>
      </c>
      <c r="D35" s="12">
        <v>1952</v>
      </c>
      <c r="E35" s="10">
        <v>3</v>
      </c>
      <c r="F35" s="10">
        <v>2</v>
      </c>
      <c r="G35" s="10">
        <v>18</v>
      </c>
      <c r="H35" s="10">
        <v>0</v>
      </c>
      <c r="I35" s="38">
        <v>131.4</v>
      </c>
      <c r="J35" s="4">
        <v>0</v>
      </c>
      <c r="K35" s="4">
        <v>0</v>
      </c>
      <c r="L35" s="48">
        <v>455.5</v>
      </c>
      <c r="M35" s="12">
        <v>455.5</v>
      </c>
      <c r="N35" s="7">
        <v>0</v>
      </c>
      <c r="O35" s="7">
        <v>0</v>
      </c>
      <c r="P35" s="7">
        <v>0</v>
      </c>
      <c r="Q35" s="90">
        <v>1145.9</v>
      </c>
      <c r="R35" s="38">
        <v>0</v>
      </c>
      <c r="S35" s="37">
        <f>Q35:Q83+R35:R83</f>
        <v>1145.9</v>
      </c>
      <c r="T35" s="37">
        <f>I35:I83+J35:J83+K35:K83</f>
        <v>131.4</v>
      </c>
      <c r="U35" s="114">
        <f t="shared" si="0"/>
        <v>1732.8000000000002</v>
      </c>
      <c r="V35" s="70">
        <v>1148.1</v>
      </c>
      <c r="W35" s="79">
        <v>7426</v>
      </c>
      <c r="X35" s="79">
        <v>13</v>
      </c>
      <c r="Y35" s="43"/>
      <c r="Z35" s="105" t="s">
        <v>45</v>
      </c>
      <c r="AA35" s="106" t="s">
        <v>46</v>
      </c>
      <c r="AB35" s="37" t="s">
        <v>49</v>
      </c>
      <c r="AC35" s="37" t="s">
        <v>50</v>
      </c>
      <c r="AD35" s="106" t="s">
        <v>42</v>
      </c>
      <c r="AE35" s="38"/>
      <c r="AF35" s="39"/>
      <c r="AG35" s="37">
        <v>0</v>
      </c>
      <c r="AH35" s="38">
        <v>840</v>
      </c>
      <c r="AI35" s="38" t="s">
        <v>89</v>
      </c>
      <c r="AJ35" s="38" t="s">
        <v>83</v>
      </c>
      <c r="AK35" s="38" t="s">
        <v>80</v>
      </c>
      <c r="AL35" s="38">
        <v>1957</v>
      </c>
      <c r="AM35" s="49">
        <v>299.3</v>
      </c>
      <c r="AN35" s="49">
        <v>0</v>
      </c>
      <c r="AO35" s="49">
        <v>145.1</v>
      </c>
      <c r="AP35" s="49"/>
      <c r="AQ35" s="49">
        <v>302</v>
      </c>
      <c r="AR35" s="49">
        <v>639</v>
      </c>
      <c r="AS35" s="49"/>
      <c r="AT35" s="99">
        <f>AM35:AM83+AN35:AN83+AO35:AO83+AP35:AP83+AQ35:AQ83+AR35:AR83+AS35:AS83</f>
        <v>1385.4</v>
      </c>
      <c r="AU35" s="38">
        <v>41</v>
      </c>
      <c r="AV35" s="4" t="s">
        <v>38</v>
      </c>
      <c r="AW35" s="4" t="s">
        <v>50</v>
      </c>
      <c r="AX35" s="4" t="s">
        <v>99</v>
      </c>
    </row>
    <row r="36" spans="1:50" ht="12" customHeight="1">
      <c r="A36" s="9">
        <f t="shared" si="1"/>
        <v>30</v>
      </c>
      <c r="B36" s="10" t="s">
        <v>8</v>
      </c>
      <c r="C36" s="11">
        <v>8</v>
      </c>
      <c r="D36" s="12">
        <v>1952</v>
      </c>
      <c r="E36" s="10">
        <v>3</v>
      </c>
      <c r="F36" s="10">
        <v>2</v>
      </c>
      <c r="G36" s="10">
        <v>18</v>
      </c>
      <c r="H36" s="10">
        <v>0</v>
      </c>
      <c r="I36" s="38">
        <v>139.2</v>
      </c>
      <c r="J36" s="4">
        <v>0</v>
      </c>
      <c r="K36" s="4">
        <v>0</v>
      </c>
      <c r="L36" s="48">
        <v>441.8</v>
      </c>
      <c r="M36" s="12">
        <v>441.8</v>
      </c>
      <c r="N36" s="7">
        <v>0</v>
      </c>
      <c r="O36" s="7">
        <v>0</v>
      </c>
      <c r="P36" s="7">
        <v>0</v>
      </c>
      <c r="Q36" s="90">
        <v>1039.7</v>
      </c>
      <c r="R36" s="38">
        <v>136.5</v>
      </c>
      <c r="S36" s="37">
        <f>Q36:Q83+R36:R83</f>
        <v>1176.2</v>
      </c>
      <c r="T36" s="37">
        <f>I36:I83+J36:J83+K36:K83</f>
        <v>139.2</v>
      </c>
      <c r="U36" s="114">
        <f t="shared" si="0"/>
        <v>1757.2</v>
      </c>
      <c r="V36" s="70">
        <v>1103.2</v>
      </c>
      <c r="W36" s="79">
        <v>7053</v>
      </c>
      <c r="X36" s="79">
        <v>12.6</v>
      </c>
      <c r="Y36" s="43"/>
      <c r="Z36" s="105" t="s">
        <v>45</v>
      </c>
      <c r="AA36" s="106" t="s">
        <v>46</v>
      </c>
      <c r="AB36" s="37" t="s">
        <v>49</v>
      </c>
      <c r="AC36" s="37" t="s">
        <v>50</v>
      </c>
      <c r="AD36" s="106" t="s">
        <v>42</v>
      </c>
      <c r="AE36" s="38"/>
      <c r="AF36" s="38"/>
      <c r="AG36" s="37">
        <v>0</v>
      </c>
      <c r="AH36" s="38">
        <v>819</v>
      </c>
      <c r="AI36" s="38" t="s">
        <v>89</v>
      </c>
      <c r="AJ36" s="38" t="s">
        <v>83</v>
      </c>
      <c r="AK36" s="38" t="s">
        <v>91</v>
      </c>
      <c r="AL36" s="38">
        <v>2344</v>
      </c>
      <c r="AM36" s="49">
        <v>450.4</v>
      </c>
      <c r="AN36" s="49"/>
      <c r="AO36" s="49">
        <v>89.6</v>
      </c>
      <c r="AP36" s="49"/>
      <c r="AQ36" s="49">
        <v>1080</v>
      </c>
      <c r="AR36" s="49"/>
      <c r="AS36" s="49">
        <v>164.2</v>
      </c>
      <c r="AT36" s="99">
        <f>AM36:AM83+AN36:AN83+AO36:AO83+AP36:AP83+AQ36:AQ83+AR36:AR83+AS36:AS83</f>
        <v>1784.2</v>
      </c>
      <c r="AU36" s="38">
        <v>47</v>
      </c>
      <c r="AV36" s="4" t="s">
        <v>38</v>
      </c>
      <c r="AW36" s="4" t="s">
        <v>50</v>
      </c>
      <c r="AX36" s="4" t="s">
        <v>99</v>
      </c>
    </row>
    <row r="37" spans="1:50" ht="13.5" customHeight="1">
      <c r="A37" s="9">
        <f t="shared" si="1"/>
        <v>31</v>
      </c>
      <c r="B37" s="10" t="s">
        <v>8</v>
      </c>
      <c r="C37" s="11">
        <v>9</v>
      </c>
      <c r="D37" s="12">
        <v>1963</v>
      </c>
      <c r="E37" s="10">
        <v>5</v>
      </c>
      <c r="F37" s="10">
        <v>4</v>
      </c>
      <c r="G37" s="10">
        <v>64</v>
      </c>
      <c r="H37" s="10">
        <v>0</v>
      </c>
      <c r="I37" s="38">
        <v>193.5</v>
      </c>
      <c r="J37" s="4">
        <v>0</v>
      </c>
      <c r="K37" s="4">
        <v>0</v>
      </c>
      <c r="L37" s="48">
        <v>693.9</v>
      </c>
      <c r="M37" s="7">
        <v>514.9</v>
      </c>
      <c r="N37" s="12">
        <v>178.4</v>
      </c>
      <c r="O37" s="7">
        <v>0</v>
      </c>
      <c r="P37" s="7">
        <v>0</v>
      </c>
      <c r="Q37" s="90">
        <v>2479.2</v>
      </c>
      <c r="R37" s="38">
        <v>631.7</v>
      </c>
      <c r="S37" s="37">
        <f>Q37:Q83+R37:R83</f>
        <v>3110.8999999999996</v>
      </c>
      <c r="T37" s="37">
        <f>I37:I83+J37:J83+K37:K83</f>
        <v>193.5</v>
      </c>
      <c r="U37" s="114">
        <f t="shared" si="0"/>
        <v>3998.3</v>
      </c>
      <c r="V37" s="70">
        <v>3115.4</v>
      </c>
      <c r="W37" s="79">
        <v>13219</v>
      </c>
      <c r="X37" s="79">
        <v>14.9</v>
      </c>
      <c r="Y37" s="43"/>
      <c r="Z37" s="105" t="s">
        <v>45</v>
      </c>
      <c r="AA37" s="106" t="s">
        <v>46</v>
      </c>
      <c r="AB37" s="37" t="s">
        <v>49</v>
      </c>
      <c r="AC37" s="37" t="s">
        <v>50</v>
      </c>
      <c r="AD37" s="106" t="s">
        <v>42</v>
      </c>
      <c r="AE37" s="38"/>
      <c r="AF37" s="38">
        <v>1246</v>
      </c>
      <c r="AG37" s="37">
        <v>0</v>
      </c>
      <c r="AH37" s="38"/>
      <c r="AI37" s="38" t="s">
        <v>84</v>
      </c>
      <c r="AJ37" s="38" t="s">
        <v>78</v>
      </c>
      <c r="AK37" s="38" t="s">
        <v>80</v>
      </c>
      <c r="AL37" s="38">
        <v>3042</v>
      </c>
      <c r="AM37" s="49">
        <v>388</v>
      </c>
      <c r="AN37" s="49">
        <v>31.3</v>
      </c>
      <c r="AO37" s="49">
        <v>271</v>
      </c>
      <c r="AP37" s="49"/>
      <c r="AQ37" s="49">
        <v>1041</v>
      </c>
      <c r="AR37" s="49">
        <v>275</v>
      </c>
      <c r="AS37" s="49">
        <v>152</v>
      </c>
      <c r="AT37" s="99">
        <f>AM37:AM83+AN37:AN83+AO37:AO83+AP37:AP83+AQ37:AQ83+AR37:AR83+AS37:AS83</f>
        <v>2158.3</v>
      </c>
      <c r="AU37" s="38">
        <v>35</v>
      </c>
      <c r="AV37" s="4" t="s">
        <v>96</v>
      </c>
      <c r="AW37" s="4" t="s">
        <v>50</v>
      </c>
      <c r="AX37" s="4" t="s">
        <v>99</v>
      </c>
    </row>
    <row r="38" spans="1:50" ht="11.25" customHeight="1">
      <c r="A38" s="9">
        <f t="shared" si="1"/>
        <v>32</v>
      </c>
      <c r="B38" s="10" t="s">
        <v>8</v>
      </c>
      <c r="C38" s="11">
        <v>11</v>
      </c>
      <c r="D38" s="12">
        <v>1964</v>
      </c>
      <c r="E38" s="10">
        <v>5</v>
      </c>
      <c r="F38" s="10">
        <v>4</v>
      </c>
      <c r="G38" s="10">
        <v>79</v>
      </c>
      <c r="H38" s="10">
        <v>0</v>
      </c>
      <c r="I38" s="38">
        <v>244</v>
      </c>
      <c r="J38" s="4">
        <v>0</v>
      </c>
      <c r="K38" s="4">
        <v>0</v>
      </c>
      <c r="L38" s="48">
        <v>698.3</v>
      </c>
      <c r="M38" s="12">
        <v>698.3</v>
      </c>
      <c r="N38" s="7">
        <v>0</v>
      </c>
      <c r="O38" s="7">
        <v>0</v>
      </c>
      <c r="P38" s="7">
        <v>0</v>
      </c>
      <c r="Q38" s="90">
        <v>3077.2</v>
      </c>
      <c r="R38" s="38">
        <v>116.8</v>
      </c>
      <c r="S38" s="37">
        <f>Q38:Q83+R38:R83</f>
        <v>3194</v>
      </c>
      <c r="T38" s="37">
        <f>I38:I83+J38:J83+K38:K83</f>
        <v>244</v>
      </c>
      <c r="U38" s="114">
        <f t="shared" si="0"/>
        <v>4136.3</v>
      </c>
      <c r="V38" s="70">
        <v>3189.9</v>
      </c>
      <c r="W38" s="79">
        <v>15248</v>
      </c>
      <c r="X38" s="79">
        <v>17.3</v>
      </c>
      <c r="Y38" s="43"/>
      <c r="Z38" s="105" t="s">
        <v>45</v>
      </c>
      <c r="AA38" s="106" t="s">
        <v>46</v>
      </c>
      <c r="AB38" s="37" t="s">
        <v>49</v>
      </c>
      <c r="AC38" s="37" t="s">
        <v>50</v>
      </c>
      <c r="AD38" s="106" t="s">
        <v>42</v>
      </c>
      <c r="AE38" s="38"/>
      <c r="AF38" s="38">
        <v>1246</v>
      </c>
      <c r="AG38" s="37">
        <v>0</v>
      </c>
      <c r="AH38" s="38"/>
      <c r="AI38" s="38" t="s">
        <v>84</v>
      </c>
      <c r="AJ38" s="38" t="s">
        <v>78</v>
      </c>
      <c r="AK38" s="38" t="s">
        <v>80</v>
      </c>
      <c r="AL38" s="38">
        <v>3719</v>
      </c>
      <c r="AM38" s="49">
        <v>235</v>
      </c>
      <c r="AN38" s="49">
        <v>383</v>
      </c>
      <c r="AO38" s="49">
        <v>81</v>
      </c>
      <c r="AP38" s="49"/>
      <c r="AQ38" s="49">
        <v>1157.3</v>
      </c>
      <c r="AR38" s="49">
        <v>809</v>
      </c>
      <c r="AS38" s="49">
        <v>170</v>
      </c>
      <c r="AT38" s="99">
        <f>AM38:AM83+AN38:AN83+AO38:AO83+AP38:AP83+AQ38:AQ83+AR38:AR83+AS38:AS83</f>
        <v>2835.3</v>
      </c>
      <c r="AU38" s="38">
        <v>109</v>
      </c>
      <c r="AV38" s="4" t="s">
        <v>38</v>
      </c>
      <c r="AW38" s="4" t="s">
        <v>50</v>
      </c>
      <c r="AX38" s="4" t="s">
        <v>99</v>
      </c>
    </row>
    <row r="39" spans="1:50" ht="11.25" customHeight="1">
      <c r="A39" s="9">
        <f t="shared" si="1"/>
        <v>33</v>
      </c>
      <c r="B39" s="10" t="s">
        <v>8</v>
      </c>
      <c r="C39" s="11">
        <v>12</v>
      </c>
      <c r="D39" s="12">
        <v>1990</v>
      </c>
      <c r="E39" s="10">
        <v>5</v>
      </c>
      <c r="F39" s="10">
        <v>1</v>
      </c>
      <c r="G39" s="10">
        <v>16</v>
      </c>
      <c r="H39" s="10">
        <v>0</v>
      </c>
      <c r="I39" s="38">
        <v>40</v>
      </c>
      <c r="J39" s="7">
        <v>306.7</v>
      </c>
      <c r="K39" s="4">
        <v>0</v>
      </c>
      <c r="L39" s="48">
        <v>303.5</v>
      </c>
      <c r="M39" s="7">
        <v>303.5</v>
      </c>
      <c r="N39" s="7">
        <v>0</v>
      </c>
      <c r="O39" s="7">
        <v>0</v>
      </c>
      <c r="P39" s="7">
        <v>0</v>
      </c>
      <c r="Q39" s="90">
        <v>825.8</v>
      </c>
      <c r="R39" s="38">
        <v>1493.3</v>
      </c>
      <c r="S39" s="37">
        <f>Q39:Q83+R39:R83</f>
        <v>2319.1</v>
      </c>
      <c r="T39" s="37">
        <f>I39:I83+J39:J83+K39:K83</f>
        <v>346.7</v>
      </c>
      <c r="U39" s="114">
        <f t="shared" si="0"/>
        <v>2969.3</v>
      </c>
      <c r="V39" s="71">
        <v>826.2</v>
      </c>
      <c r="W39" s="79"/>
      <c r="X39" s="79"/>
      <c r="Y39" s="43"/>
      <c r="Z39" s="105" t="s">
        <v>45</v>
      </c>
      <c r="AA39" s="106" t="s">
        <v>46</v>
      </c>
      <c r="AB39" s="37" t="s">
        <v>49</v>
      </c>
      <c r="AC39" s="37" t="s">
        <v>50</v>
      </c>
      <c r="AD39" s="106" t="s">
        <v>42</v>
      </c>
      <c r="AE39" s="38"/>
      <c r="AF39" s="38"/>
      <c r="AG39" s="37">
        <v>0</v>
      </c>
      <c r="AH39" s="38">
        <v>737</v>
      </c>
      <c r="AI39" s="38" t="s">
        <v>84</v>
      </c>
      <c r="AJ39" s="38" t="s">
        <v>78</v>
      </c>
      <c r="AK39" s="38" t="s">
        <v>79</v>
      </c>
      <c r="AL39" s="38"/>
      <c r="AM39" s="49">
        <v>220</v>
      </c>
      <c r="AN39" s="49">
        <v>102</v>
      </c>
      <c r="AO39" s="49">
        <v>75</v>
      </c>
      <c r="AP39" s="49"/>
      <c r="AQ39" s="49">
        <v>1391</v>
      </c>
      <c r="AR39" s="49"/>
      <c r="AS39" s="49"/>
      <c r="AT39" s="99">
        <f>AM39:AM83+AN39:AN83+AO39:AO83+AP39:AP83+AQ39:AQ83+AR39:AR83+AS39:AS83</f>
        <v>1788</v>
      </c>
      <c r="AU39" s="38">
        <v>112</v>
      </c>
      <c r="AV39" s="4" t="s">
        <v>38</v>
      </c>
      <c r="AW39" s="4" t="s">
        <v>50</v>
      </c>
      <c r="AX39" s="4" t="s">
        <v>99</v>
      </c>
    </row>
    <row r="40" spans="1:50" ht="12" customHeight="1">
      <c r="A40" s="9">
        <f t="shared" si="1"/>
        <v>34</v>
      </c>
      <c r="B40" s="10" t="s">
        <v>8</v>
      </c>
      <c r="C40" s="11">
        <v>13</v>
      </c>
      <c r="D40" s="12">
        <v>1965</v>
      </c>
      <c r="E40" s="10">
        <v>4</v>
      </c>
      <c r="F40" s="10">
        <v>2</v>
      </c>
      <c r="G40" s="10">
        <v>32</v>
      </c>
      <c r="H40" s="10">
        <v>0</v>
      </c>
      <c r="I40" s="38">
        <v>96</v>
      </c>
      <c r="J40" s="4">
        <v>0</v>
      </c>
      <c r="K40" s="4">
        <v>0</v>
      </c>
      <c r="L40" s="48">
        <v>338.3</v>
      </c>
      <c r="M40" s="12">
        <v>338.3</v>
      </c>
      <c r="N40" s="7">
        <v>0</v>
      </c>
      <c r="O40" s="7">
        <v>0</v>
      </c>
      <c r="P40" s="7">
        <v>0</v>
      </c>
      <c r="Q40" s="90">
        <v>1269.8</v>
      </c>
      <c r="R40" s="38">
        <v>41.4</v>
      </c>
      <c r="S40" s="37">
        <f>Q40:Q83+R40:R83</f>
        <v>1311.2</v>
      </c>
      <c r="T40" s="37">
        <f>I40:I83+J40:J83+K40:K83</f>
        <v>96</v>
      </c>
      <c r="U40" s="114">
        <f t="shared" si="0"/>
        <v>1745.5</v>
      </c>
      <c r="V40" s="70">
        <v>1267.8</v>
      </c>
      <c r="W40" s="78">
        <v>5876</v>
      </c>
      <c r="X40" s="78">
        <v>13.1</v>
      </c>
      <c r="Y40" s="44"/>
      <c r="Z40" s="105" t="s">
        <v>45</v>
      </c>
      <c r="AA40" s="37" t="s">
        <v>46</v>
      </c>
      <c r="AB40" s="37" t="s">
        <v>49</v>
      </c>
      <c r="AC40" s="37" t="s">
        <v>50</v>
      </c>
      <c r="AD40" s="106" t="s">
        <v>42</v>
      </c>
      <c r="AE40" s="38"/>
      <c r="AF40" s="38">
        <v>632.5</v>
      </c>
      <c r="AG40" s="37">
        <v>0</v>
      </c>
      <c r="AH40" s="38"/>
      <c r="AI40" s="38" t="s">
        <v>84</v>
      </c>
      <c r="AJ40" s="38" t="s">
        <v>78</v>
      </c>
      <c r="AK40" s="38" t="s">
        <v>80</v>
      </c>
      <c r="AL40" s="38">
        <v>2093</v>
      </c>
      <c r="AM40" s="49">
        <v>120</v>
      </c>
      <c r="AN40" s="49">
        <v>300.4</v>
      </c>
      <c r="AO40" s="49">
        <v>13</v>
      </c>
      <c r="AP40" s="49"/>
      <c r="AQ40" s="49">
        <v>1034</v>
      </c>
      <c r="AR40" s="49">
        <v>64</v>
      </c>
      <c r="AS40" s="49">
        <v>113</v>
      </c>
      <c r="AT40" s="99">
        <f>AM40:AM83+AN40:AN83+AO40:AO83+AP40:AP83+AQ40:AQ83+AR40:AR83+AS40:AS83</f>
        <v>1644.4</v>
      </c>
      <c r="AU40" s="38">
        <v>30</v>
      </c>
      <c r="AV40" s="4" t="s">
        <v>38</v>
      </c>
      <c r="AW40" s="4" t="s">
        <v>50</v>
      </c>
      <c r="AX40" s="4" t="s">
        <v>99</v>
      </c>
    </row>
    <row r="41" spans="1:50" ht="11.25" customHeight="1">
      <c r="A41" s="9">
        <f t="shared" si="1"/>
        <v>35</v>
      </c>
      <c r="B41" s="10" t="s">
        <v>9</v>
      </c>
      <c r="C41" s="11">
        <v>3</v>
      </c>
      <c r="D41" s="12">
        <v>1968</v>
      </c>
      <c r="E41" s="10">
        <v>2</v>
      </c>
      <c r="F41" s="10">
        <v>3</v>
      </c>
      <c r="G41" s="10">
        <v>20</v>
      </c>
      <c r="H41" s="10">
        <v>0</v>
      </c>
      <c r="I41" s="38">
        <v>95</v>
      </c>
      <c r="J41" s="4">
        <v>0</v>
      </c>
      <c r="K41" s="4">
        <v>0</v>
      </c>
      <c r="L41" s="48">
        <v>264.9</v>
      </c>
      <c r="M41" s="12">
        <v>264.9</v>
      </c>
      <c r="N41" s="7">
        <v>0</v>
      </c>
      <c r="O41" s="7">
        <v>0</v>
      </c>
      <c r="P41" s="7">
        <v>0</v>
      </c>
      <c r="Q41" s="90">
        <v>954.6</v>
      </c>
      <c r="R41" s="38">
        <v>0</v>
      </c>
      <c r="S41" s="37">
        <f>Q41:Q83+R41:R83</f>
        <v>954.6</v>
      </c>
      <c r="T41" s="37">
        <f>I41:I83+J41:J83+K41:K83</f>
        <v>95</v>
      </c>
      <c r="U41" s="114">
        <f t="shared" si="0"/>
        <v>1314.5</v>
      </c>
      <c r="V41" s="71">
        <v>954.1</v>
      </c>
      <c r="W41" s="81">
        <v>4165</v>
      </c>
      <c r="X41" s="81"/>
      <c r="Y41" s="43"/>
      <c r="Z41" s="105" t="s">
        <v>45</v>
      </c>
      <c r="AA41" s="106" t="s">
        <v>46</v>
      </c>
      <c r="AB41" s="37" t="s">
        <v>49</v>
      </c>
      <c r="AC41" s="37" t="s">
        <v>50</v>
      </c>
      <c r="AD41" s="106" t="s">
        <v>42</v>
      </c>
      <c r="AE41" s="38"/>
      <c r="AF41" s="38">
        <v>977</v>
      </c>
      <c r="AG41" s="37">
        <v>0</v>
      </c>
      <c r="AH41" s="38"/>
      <c r="AI41" s="38" t="s">
        <v>84</v>
      </c>
      <c r="AJ41" s="38" t="s">
        <v>83</v>
      </c>
      <c r="AK41" s="38" t="s">
        <v>80</v>
      </c>
      <c r="AL41" s="38">
        <v>1542</v>
      </c>
      <c r="AM41" s="49">
        <v>374</v>
      </c>
      <c r="AN41" s="49"/>
      <c r="AO41" s="49">
        <v>96</v>
      </c>
      <c r="AP41" s="49"/>
      <c r="AQ41" s="49">
        <v>691.7</v>
      </c>
      <c r="AR41" s="49"/>
      <c r="AS41" s="49">
        <v>20</v>
      </c>
      <c r="AT41" s="99">
        <f>AM41:AM83+AN41:AN83+AO41:AO83+AP41:AP83+AQ41:AQ83+AR41:AR83+AS41:AS83</f>
        <v>1181.7</v>
      </c>
      <c r="AU41" s="38">
        <v>51</v>
      </c>
      <c r="AV41" s="4" t="s">
        <v>38</v>
      </c>
      <c r="AW41" s="4" t="s">
        <v>50</v>
      </c>
      <c r="AX41" s="4" t="s">
        <v>99</v>
      </c>
    </row>
    <row r="42" spans="1:50" ht="12.75" customHeight="1">
      <c r="A42" s="9">
        <f t="shared" si="1"/>
        <v>36</v>
      </c>
      <c r="B42" s="10" t="s">
        <v>9</v>
      </c>
      <c r="C42" s="11">
        <v>8</v>
      </c>
      <c r="D42" s="12">
        <v>1963</v>
      </c>
      <c r="E42" s="10">
        <v>2</v>
      </c>
      <c r="F42" s="10">
        <v>2</v>
      </c>
      <c r="G42" s="10">
        <v>8</v>
      </c>
      <c r="H42" s="10">
        <v>0</v>
      </c>
      <c r="I42" s="38">
        <v>54.8</v>
      </c>
      <c r="J42" s="4">
        <v>0</v>
      </c>
      <c r="K42" s="4">
        <v>0</v>
      </c>
      <c r="L42" s="48">
        <v>0</v>
      </c>
      <c r="M42" s="12">
        <v>0</v>
      </c>
      <c r="N42" s="7">
        <v>0</v>
      </c>
      <c r="O42" s="7">
        <v>0</v>
      </c>
      <c r="P42" s="7">
        <v>0</v>
      </c>
      <c r="Q42" s="90">
        <v>476.2</v>
      </c>
      <c r="R42" s="38">
        <v>269.4</v>
      </c>
      <c r="S42" s="37">
        <f>Q42:Q83+R42:R83</f>
        <v>745.5999999999999</v>
      </c>
      <c r="T42" s="37">
        <f>I42:I83+J42:J83+K42:K83</f>
        <v>54.8</v>
      </c>
      <c r="U42" s="114">
        <f t="shared" si="0"/>
        <v>800.4</v>
      </c>
      <c r="V42" s="71">
        <v>747.1</v>
      </c>
      <c r="W42" s="82">
        <v>4094</v>
      </c>
      <c r="X42" s="82">
        <v>7.73</v>
      </c>
      <c r="Y42" s="44"/>
      <c r="Z42" s="105" t="s">
        <v>45</v>
      </c>
      <c r="AA42" s="106" t="s">
        <v>46</v>
      </c>
      <c r="AB42" s="37" t="s">
        <v>49</v>
      </c>
      <c r="AC42" s="37" t="s">
        <v>50</v>
      </c>
      <c r="AD42" s="106" t="s">
        <v>42</v>
      </c>
      <c r="AE42" s="38"/>
      <c r="AF42" s="38">
        <v>746.7</v>
      </c>
      <c r="AG42" s="37">
        <v>0</v>
      </c>
      <c r="AH42" s="38"/>
      <c r="AI42" s="38" t="s">
        <v>89</v>
      </c>
      <c r="AJ42" s="38" t="s">
        <v>78</v>
      </c>
      <c r="AK42" s="38" t="s">
        <v>80</v>
      </c>
      <c r="AL42" s="38">
        <v>1919</v>
      </c>
      <c r="AM42" s="10"/>
      <c r="AN42" s="10">
        <v>10</v>
      </c>
      <c r="AO42" s="10">
        <v>102.5</v>
      </c>
      <c r="AP42" s="10"/>
      <c r="AQ42" s="10">
        <v>1124.5</v>
      </c>
      <c r="AR42" s="10">
        <v>60</v>
      </c>
      <c r="AS42" s="10"/>
      <c r="AT42" s="99">
        <f>AM42:AM83+AN42:AN83+AO42:AO83+AP42:AP83+AQ42:AQ83+AR42:AR83+AS42:AS83</f>
        <v>1297</v>
      </c>
      <c r="AU42" s="38">
        <v>34</v>
      </c>
      <c r="AV42" s="4" t="s">
        <v>96</v>
      </c>
      <c r="AW42" s="4" t="s">
        <v>50</v>
      </c>
      <c r="AX42" s="4" t="s">
        <v>99</v>
      </c>
    </row>
    <row r="43" spans="1:50" ht="12" customHeight="1">
      <c r="A43" s="9">
        <f t="shared" si="1"/>
        <v>37</v>
      </c>
      <c r="B43" s="10" t="s">
        <v>9</v>
      </c>
      <c r="C43" s="11">
        <v>14</v>
      </c>
      <c r="D43" s="12">
        <v>1954</v>
      </c>
      <c r="E43" s="10">
        <v>2</v>
      </c>
      <c r="F43" s="10">
        <v>3</v>
      </c>
      <c r="G43" s="10">
        <v>11</v>
      </c>
      <c r="H43" s="10">
        <v>0</v>
      </c>
      <c r="I43" s="38">
        <v>117</v>
      </c>
      <c r="J43" s="4">
        <v>0</v>
      </c>
      <c r="K43" s="4">
        <v>0</v>
      </c>
      <c r="L43" s="48">
        <v>0</v>
      </c>
      <c r="M43" s="12">
        <v>0</v>
      </c>
      <c r="N43" s="7">
        <v>0</v>
      </c>
      <c r="O43" s="7">
        <v>0</v>
      </c>
      <c r="P43" s="7">
        <v>0</v>
      </c>
      <c r="Q43" s="90">
        <v>608.1</v>
      </c>
      <c r="R43" s="38">
        <v>296.7</v>
      </c>
      <c r="S43" s="37">
        <f>Q43:Q83+R43:R83</f>
        <v>904.8</v>
      </c>
      <c r="T43" s="37">
        <f>I43:I83+J43:J83+K43:K83</f>
        <v>117</v>
      </c>
      <c r="U43" s="114">
        <f t="shared" si="0"/>
        <v>1021.8</v>
      </c>
      <c r="V43" s="71">
        <v>904.6</v>
      </c>
      <c r="W43" s="82">
        <v>4626</v>
      </c>
      <c r="X43" s="82">
        <v>7</v>
      </c>
      <c r="Y43" s="44"/>
      <c r="Z43" s="105" t="s">
        <v>45</v>
      </c>
      <c r="AA43" s="106" t="s">
        <v>46</v>
      </c>
      <c r="AB43" s="37" t="s">
        <v>49</v>
      </c>
      <c r="AC43" s="37" t="s">
        <v>50</v>
      </c>
      <c r="AD43" s="106" t="s">
        <v>42</v>
      </c>
      <c r="AE43" s="38"/>
      <c r="AF43" s="38">
        <v>932</v>
      </c>
      <c r="AG43" s="37">
        <v>0</v>
      </c>
      <c r="AH43" s="38"/>
      <c r="AI43" s="38" t="s">
        <v>89</v>
      </c>
      <c r="AJ43" s="38" t="s">
        <v>83</v>
      </c>
      <c r="AK43" s="38" t="s">
        <v>80</v>
      </c>
      <c r="AL43" s="38">
        <v>1580</v>
      </c>
      <c r="AM43" s="49"/>
      <c r="AN43" s="49"/>
      <c r="AO43" s="49">
        <v>186</v>
      </c>
      <c r="AP43" s="49"/>
      <c r="AQ43" s="49">
        <v>601</v>
      </c>
      <c r="AR43" s="49">
        <v>46.1</v>
      </c>
      <c r="AS43" s="49">
        <v>86</v>
      </c>
      <c r="AT43" s="99">
        <f>AM43:AM83+AN43:AN83+AO43:AO83+AP43:AP83+AQ43:AQ83+AR43:AR83+AS43:AS83</f>
        <v>919.1</v>
      </c>
      <c r="AU43" s="38">
        <v>15</v>
      </c>
      <c r="AV43" s="4" t="s">
        <v>38</v>
      </c>
      <c r="AW43" s="4" t="s">
        <v>50</v>
      </c>
      <c r="AX43" s="4" t="s">
        <v>99</v>
      </c>
    </row>
    <row r="44" spans="1:50" ht="12" customHeight="1">
      <c r="A44" s="9">
        <f t="shared" si="1"/>
        <v>38</v>
      </c>
      <c r="B44" s="10" t="s">
        <v>9</v>
      </c>
      <c r="C44" s="11">
        <v>16</v>
      </c>
      <c r="D44" s="12">
        <v>1954</v>
      </c>
      <c r="E44" s="10">
        <v>2</v>
      </c>
      <c r="F44" s="10">
        <v>2</v>
      </c>
      <c r="G44" s="10">
        <v>12</v>
      </c>
      <c r="H44" s="10">
        <v>0</v>
      </c>
      <c r="I44" s="38">
        <v>74</v>
      </c>
      <c r="J44" s="4">
        <v>0</v>
      </c>
      <c r="K44" s="4">
        <v>0</v>
      </c>
      <c r="L44" s="48">
        <v>246.2</v>
      </c>
      <c r="M44" s="12">
        <v>246.2</v>
      </c>
      <c r="N44" s="7">
        <v>0</v>
      </c>
      <c r="O44" s="7">
        <v>0</v>
      </c>
      <c r="P44" s="7">
        <v>0</v>
      </c>
      <c r="Q44" s="90">
        <v>595.1</v>
      </c>
      <c r="R44" s="38"/>
      <c r="S44" s="37">
        <f>Q44:Q83+R44:R83</f>
        <v>595.1</v>
      </c>
      <c r="T44" s="37">
        <f>I44:I83+J44:J83+K44:K83</f>
        <v>74</v>
      </c>
      <c r="U44" s="114">
        <f t="shared" si="0"/>
        <v>915.3</v>
      </c>
      <c r="V44" s="71">
        <v>591.7</v>
      </c>
      <c r="W44" s="82">
        <v>3807</v>
      </c>
      <c r="X44" s="82">
        <v>9.7</v>
      </c>
      <c r="Y44" s="44"/>
      <c r="Z44" s="105" t="s">
        <v>45</v>
      </c>
      <c r="AA44" s="106" t="s">
        <v>46</v>
      </c>
      <c r="AB44" s="37" t="s">
        <v>49</v>
      </c>
      <c r="AC44" s="37" t="s">
        <v>50</v>
      </c>
      <c r="AD44" s="106" t="s">
        <v>42</v>
      </c>
      <c r="AE44" s="38"/>
      <c r="AF44" s="38">
        <v>932</v>
      </c>
      <c r="AG44" s="37">
        <v>0</v>
      </c>
      <c r="AH44" s="38"/>
      <c r="AI44" s="38" t="s">
        <v>89</v>
      </c>
      <c r="AJ44" s="38" t="s">
        <v>83</v>
      </c>
      <c r="AK44" s="38" t="s">
        <v>80</v>
      </c>
      <c r="AL44" s="38">
        <v>1235</v>
      </c>
      <c r="AM44" s="49"/>
      <c r="AN44" s="49"/>
      <c r="AO44" s="49">
        <v>75.3</v>
      </c>
      <c r="AP44" s="49"/>
      <c r="AQ44" s="49">
        <v>710.8</v>
      </c>
      <c r="AR44" s="49"/>
      <c r="AS44" s="49"/>
      <c r="AT44" s="99">
        <f>AM44:AM83+AN44:AN83+AO44:AO83+AP44:AP83+AQ44:AQ83+AR44:AR83+AS44:AS83</f>
        <v>786.0999999999999</v>
      </c>
      <c r="AU44" s="38">
        <v>20</v>
      </c>
      <c r="AV44" s="4" t="s">
        <v>96</v>
      </c>
      <c r="AW44" s="4" t="s">
        <v>50</v>
      </c>
      <c r="AX44" s="4" t="s">
        <v>99</v>
      </c>
    </row>
    <row r="45" spans="1:50" ht="12" customHeight="1">
      <c r="A45" s="9">
        <f t="shared" si="1"/>
        <v>39</v>
      </c>
      <c r="B45" s="10" t="s">
        <v>9</v>
      </c>
      <c r="C45" s="11">
        <v>21</v>
      </c>
      <c r="D45" s="12">
        <v>1961</v>
      </c>
      <c r="E45" s="10">
        <v>3</v>
      </c>
      <c r="F45" s="10">
        <v>2</v>
      </c>
      <c r="G45" s="10">
        <v>55</v>
      </c>
      <c r="H45" s="10">
        <v>0</v>
      </c>
      <c r="I45" s="38">
        <v>60.6</v>
      </c>
      <c r="J45" s="4">
        <v>0</v>
      </c>
      <c r="K45" s="4">
        <v>0</v>
      </c>
      <c r="L45" s="48">
        <v>411.7</v>
      </c>
      <c r="M45" s="12">
        <v>411.7</v>
      </c>
      <c r="N45" s="7">
        <v>0</v>
      </c>
      <c r="O45" s="7">
        <v>0</v>
      </c>
      <c r="P45" s="7">
        <v>0</v>
      </c>
      <c r="Q45" s="90">
        <v>756.9</v>
      </c>
      <c r="R45" s="38">
        <v>110</v>
      </c>
      <c r="S45" s="37">
        <f>Q45:Q83+R45:R83</f>
        <v>866.9</v>
      </c>
      <c r="T45" s="37">
        <f>I45:I83+J45:J83+K45:K83</f>
        <v>60.6</v>
      </c>
      <c r="U45" s="114">
        <f t="shared" si="0"/>
        <v>1339.2</v>
      </c>
      <c r="V45" s="70">
        <v>1199</v>
      </c>
      <c r="W45" s="82">
        <v>6422</v>
      </c>
      <c r="X45" s="82">
        <v>11.9</v>
      </c>
      <c r="Y45" s="44"/>
      <c r="Z45" s="105" t="s">
        <v>45</v>
      </c>
      <c r="AA45" s="106" t="s">
        <v>50</v>
      </c>
      <c r="AB45" s="37" t="s">
        <v>49</v>
      </c>
      <c r="AC45" s="37" t="s">
        <v>50</v>
      </c>
      <c r="AD45" s="106" t="s">
        <v>42</v>
      </c>
      <c r="AE45" s="38"/>
      <c r="AF45" s="38">
        <v>758</v>
      </c>
      <c r="AG45" s="37">
        <v>0</v>
      </c>
      <c r="AH45" s="38"/>
      <c r="AI45" s="38" t="s">
        <v>84</v>
      </c>
      <c r="AJ45" s="38" t="s">
        <v>78</v>
      </c>
      <c r="AK45" s="38" t="s">
        <v>80</v>
      </c>
      <c r="AL45" s="38">
        <v>1733</v>
      </c>
      <c r="AM45" s="49">
        <v>326</v>
      </c>
      <c r="AN45" s="49"/>
      <c r="AO45" s="49">
        <v>85</v>
      </c>
      <c r="AP45" s="49"/>
      <c r="AQ45" s="49">
        <v>837.4</v>
      </c>
      <c r="AR45" s="49"/>
      <c r="AS45" s="49"/>
      <c r="AT45" s="99">
        <f>AM45:AM83+AN45:AN83+AO45:AO83+AP45:AP83+AQ45:AQ83+AR45:AR83+AS45:AS83</f>
        <v>1248.4</v>
      </c>
      <c r="AU45" s="38">
        <v>26</v>
      </c>
      <c r="AV45" s="4" t="s">
        <v>96</v>
      </c>
      <c r="AW45" s="4" t="s">
        <v>50</v>
      </c>
      <c r="AX45" s="4" t="s">
        <v>99</v>
      </c>
    </row>
    <row r="46" spans="1:51" ht="12" customHeight="1">
      <c r="A46" s="9">
        <f t="shared" si="1"/>
        <v>40</v>
      </c>
      <c r="B46" s="10" t="s">
        <v>9</v>
      </c>
      <c r="C46" s="11">
        <v>22</v>
      </c>
      <c r="D46" s="12">
        <v>1953</v>
      </c>
      <c r="E46" s="10">
        <v>2</v>
      </c>
      <c r="F46" s="10">
        <v>2</v>
      </c>
      <c r="G46" s="10">
        <v>10</v>
      </c>
      <c r="H46" s="10">
        <v>0</v>
      </c>
      <c r="I46" s="38">
        <v>85.2</v>
      </c>
      <c r="J46" s="4">
        <v>0</v>
      </c>
      <c r="K46" s="4">
        <v>0</v>
      </c>
      <c r="L46" s="48">
        <v>0</v>
      </c>
      <c r="M46" s="12">
        <v>0</v>
      </c>
      <c r="N46" s="7">
        <v>0</v>
      </c>
      <c r="O46" s="7">
        <v>0</v>
      </c>
      <c r="P46" s="7">
        <v>0</v>
      </c>
      <c r="Q46" s="90">
        <v>494.5</v>
      </c>
      <c r="R46" s="38">
        <v>141.7</v>
      </c>
      <c r="S46" s="37">
        <f>Q46:Q83+R46:R83</f>
        <v>636.2</v>
      </c>
      <c r="T46" s="37">
        <f>I46:I83+J46:J83+K46:K83</f>
        <v>85.2</v>
      </c>
      <c r="U46" s="114">
        <f t="shared" si="0"/>
        <v>721.4000000000001</v>
      </c>
      <c r="V46" s="71">
        <v>636.2</v>
      </c>
      <c r="W46" s="81">
        <v>3406</v>
      </c>
      <c r="X46" s="81">
        <v>7</v>
      </c>
      <c r="Y46" s="43"/>
      <c r="Z46" s="105" t="s">
        <v>45</v>
      </c>
      <c r="AA46" s="106" t="s">
        <v>46</v>
      </c>
      <c r="AB46" s="37" t="s">
        <v>49</v>
      </c>
      <c r="AC46" s="37" t="s">
        <v>50</v>
      </c>
      <c r="AD46" s="106" t="s">
        <v>42</v>
      </c>
      <c r="AE46" s="38"/>
      <c r="AF46" s="38">
        <v>640</v>
      </c>
      <c r="AG46" s="37">
        <v>0</v>
      </c>
      <c r="AH46" s="38"/>
      <c r="AI46" s="38" t="s">
        <v>89</v>
      </c>
      <c r="AJ46" s="38" t="s">
        <v>83</v>
      </c>
      <c r="AK46" s="38" t="s">
        <v>80</v>
      </c>
      <c r="AL46" s="38">
        <v>1735</v>
      </c>
      <c r="AM46" s="10"/>
      <c r="AN46" s="10">
        <v>310</v>
      </c>
      <c r="AO46" s="10">
        <v>103</v>
      </c>
      <c r="AP46" s="10"/>
      <c r="AQ46" s="10">
        <v>46</v>
      </c>
      <c r="AR46" s="10">
        <v>1166</v>
      </c>
      <c r="AS46" s="10">
        <v>76</v>
      </c>
      <c r="AT46" s="99">
        <f>AM46:AM83+AN46:AN83+AO46:AO83+AP46:AP83+AQ46:AQ83+AR46:AR83+AS46:AS83</f>
        <v>1701</v>
      </c>
      <c r="AU46" s="38">
        <v>81</v>
      </c>
      <c r="AV46" s="4" t="s">
        <v>96</v>
      </c>
      <c r="AW46" s="4" t="s">
        <v>50</v>
      </c>
      <c r="AX46" s="4" t="s">
        <v>99</v>
      </c>
      <c r="AY46" s="36"/>
    </row>
    <row r="47" spans="1:50" s="36" customFormat="1" ht="12" customHeight="1">
      <c r="A47" s="54">
        <f t="shared" si="1"/>
        <v>41</v>
      </c>
      <c r="B47" s="38" t="s">
        <v>9</v>
      </c>
      <c r="C47" s="48">
        <v>23</v>
      </c>
      <c r="D47" s="38">
        <v>1960</v>
      </c>
      <c r="E47" s="38">
        <v>3</v>
      </c>
      <c r="F47" s="38">
        <v>3</v>
      </c>
      <c r="G47" s="38">
        <v>53</v>
      </c>
      <c r="H47" s="38">
        <v>0</v>
      </c>
      <c r="I47" s="38">
        <v>98.4</v>
      </c>
      <c r="J47" s="37">
        <v>0</v>
      </c>
      <c r="K47" s="37">
        <v>0</v>
      </c>
      <c r="L47" s="48">
        <v>402.4</v>
      </c>
      <c r="M47" s="38">
        <v>402.4</v>
      </c>
      <c r="N47" s="37">
        <v>0</v>
      </c>
      <c r="O47" s="37">
        <v>0</v>
      </c>
      <c r="P47" s="37">
        <v>0</v>
      </c>
      <c r="Q47" s="90">
        <v>884.5</v>
      </c>
      <c r="R47" s="38">
        <v>0</v>
      </c>
      <c r="S47" s="37">
        <f>Q47:Q83+R47:R83</f>
        <v>884.5</v>
      </c>
      <c r="T47" s="37">
        <f>I47:I83+J47:J83+K47:K83</f>
        <v>98.4</v>
      </c>
      <c r="U47" s="114">
        <f t="shared" si="0"/>
        <v>1385.3</v>
      </c>
      <c r="V47" s="70">
        <v>886</v>
      </c>
      <c r="W47" s="82">
        <v>6548</v>
      </c>
      <c r="X47" s="82">
        <v>12</v>
      </c>
      <c r="Y47" s="109"/>
      <c r="Z47" s="105" t="s">
        <v>45</v>
      </c>
      <c r="AA47" s="106" t="s">
        <v>46</v>
      </c>
      <c r="AB47" s="37" t="s">
        <v>49</v>
      </c>
      <c r="AC47" s="37" t="s">
        <v>50</v>
      </c>
      <c r="AD47" s="106" t="s">
        <v>42</v>
      </c>
      <c r="AE47" s="38"/>
      <c r="AF47" s="38">
        <v>769.4</v>
      </c>
      <c r="AG47" s="37">
        <v>0</v>
      </c>
      <c r="AH47" s="38"/>
      <c r="AI47" s="38" t="s">
        <v>84</v>
      </c>
      <c r="AJ47" s="38" t="s">
        <v>78</v>
      </c>
      <c r="AK47" s="38" t="s">
        <v>80</v>
      </c>
      <c r="AL47" s="38">
        <v>1872</v>
      </c>
      <c r="AM47" s="71">
        <v>227</v>
      </c>
      <c r="AO47" s="71">
        <v>88</v>
      </c>
      <c r="AP47" s="71"/>
      <c r="AQ47" s="71">
        <v>1011.3</v>
      </c>
      <c r="AR47" s="71"/>
      <c r="AS47" s="71"/>
      <c r="AT47" s="99">
        <f>AM47:AM83+AN47:AN83+AO47:AO83+AP47:AP83+AQ47:AQ83+AR47:AR83+AS47:AS83</f>
        <v>1326.3</v>
      </c>
      <c r="AU47" s="38">
        <v>18</v>
      </c>
      <c r="AV47" s="37" t="s">
        <v>96</v>
      </c>
      <c r="AW47" s="37" t="s">
        <v>50</v>
      </c>
      <c r="AX47" s="37" t="s">
        <v>99</v>
      </c>
    </row>
    <row r="48" spans="1:50" ht="12" customHeight="1">
      <c r="A48" s="9">
        <f t="shared" si="1"/>
        <v>42</v>
      </c>
      <c r="B48" s="10" t="s">
        <v>9</v>
      </c>
      <c r="C48" s="11">
        <v>24</v>
      </c>
      <c r="D48" s="12">
        <v>1953</v>
      </c>
      <c r="E48" s="10">
        <v>2</v>
      </c>
      <c r="F48" s="10">
        <v>2</v>
      </c>
      <c r="G48" s="10">
        <v>12</v>
      </c>
      <c r="H48" s="10">
        <v>0</v>
      </c>
      <c r="I48" s="38">
        <v>82.6</v>
      </c>
      <c r="J48" s="4">
        <v>0</v>
      </c>
      <c r="K48" s="4">
        <v>0</v>
      </c>
      <c r="L48" s="48">
        <v>0</v>
      </c>
      <c r="M48" s="12">
        <v>0</v>
      </c>
      <c r="N48" s="7">
        <v>0</v>
      </c>
      <c r="O48" s="7">
        <v>0</v>
      </c>
      <c r="P48" s="7">
        <v>0</v>
      </c>
      <c r="Q48" s="90">
        <v>619.3</v>
      </c>
      <c r="R48" s="38">
        <v>0</v>
      </c>
      <c r="S48" s="37">
        <f>Q48:Q83+R48:R83</f>
        <v>619.3</v>
      </c>
      <c r="T48" s="37">
        <f>I48:I83+J48:J83+K48:K83</f>
        <v>82.6</v>
      </c>
      <c r="U48" s="114">
        <f t="shared" si="0"/>
        <v>701.9</v>
      </c>
      <c r="V48" s="71">
        <v>619.3</v>
      </c>
      <c r="W48" s="81">
        <v>3406</v>
      </c>
      <c r="X48" s="81">
        <v>7</v>
      </c>
      <c r="Y48" s="43"/>
      <c r="Z48" s="105" t="s">
        <v>45</v>
      </c>
      <c r="AA48" s="106" t="s">
        <v>46</v>
      </c>
      <c r="AB48" s="37" t="s">
        <v>49</v>
      </c>
      <c r="AC48" s="37" t="s">
        <v>50</v>
      </c>
      <c r="AD48" s="106" t="s">
        <v>42</v>
      </c>
      <c r="AE48" s="38"/>
      <c r="AF48" s="38">
        <v>686.1</v>
      </c>
      <c r="AG48" s="37">
        <v>0</v>
      </c>
      <c r="AH48" s="38"/>
      <c r="AI48" s="38" t="s">
        <v>89</v>
      </c>
      <c r="AJ48" s="38" t="s">
        <v>83</v>
      </c>
      <c r="AK48" s="38" t="s">
        <v>80</v>
      </c>
      <c r="AL48" s="38">
        <v>1192</v>
      </c>
      <c r="AM48" s="49"/>
      <c r="AN48" s="49"/>
      <c r="AO48" s="49">
        <v>120</v>
      </c>
      <c r="AP48" s="49"/>
      <c r="AQ48" s="49">
        <v>393</v>
      </c>
      <c r="AR48" s="49">
        <v>192.4</v>
      </c>
      <c r="AS48" s="49"/>
      <c r="AT48" s="99">
        <f>AM48:AM83+AN48:AN83+AO48:AO83+AP48:AP83+AQ48:AQ83+AR48:AR83+AS48:AS83</f>
        <v>705.4</v>
      </c>
      <c r="AU48" s="38">
        <v>78</v>
      </c>
      <c r="AV48" s="4" t="s">
        <v>96</v>
      </c>
      <c r="AW48" s="4" t="s">
        <v>50</v>
      </c>
      <c r="AX48" s="4" t="s">
        <v>99</v>
      </c>
    </row>
    <row r="49" spans="1:50" ht="12" customHeight="1">
      <c r="A49" s="9">
        <f t="shared" si="1"/>
        <v>43</v>
      </c>
      <c r="B49" s="10" t="s">
        <v>9</v>
      </c>
      <c r="C49" s="11">
        <v>26</v>
      </c>
      <c r="D49" s="12">
        <v>1953</v>
      </c>
      <c r="E49" s="10">
        <v>2</v>
      </c>
      <c r="F49" s="10">
        <v>2</v>
      </c>
      <c r="G49" s="10">
        <v>12</v>
      </c>
      <c r="H49" s="10">
        <v>0</v>
      </c>
      <c r="I49" s="38">
        <v>85.2</v>
      </c>
      <c r="J49" s="4">
        <v>0</v>
      </c>
      <c r="K49" s="4">
        <v>0</v>
      </c>
      <c r="L49" s="48">
        <v>0</v>
      </c>
      <c r="M49" s="12">
        <v>0</v>
      </c>
      <c r="N49" s="7">
        <v>0</v>
      </c>
      <c r="O49" s="7">
        <v>0</v>
      </c>
      <c r="P49" s="7">
        <v>0</v>
      </c>
      <c r="Q49" s="90">
        <v>627.5</v>
      </c>
      <c r="R49" s="38">
        <v>0</v>
      </c>
      <c r="S49" s="37">
        <f>Q49:Q83+R49:R83</f>
        <v>627.5</v>
      </c>
      <c r="T49" s="37">
        <f>I49:I83+J49:J83+K49:K83</f>
        <v>85.2</v>
      </c>
      <c r="U49" s="114">
        <f t="shared" si="0"/>
        <v>712.7</v>
      </c>
      <c r="V49" s="71">
        <v>625.9</v>
      </c>
      <c r="W49" s="82">
        <v>3406</v>
      </c>
      <c r="X49" s="82">
        <v>7</v>
      </c>
      <c r="Y49" s="44"/>
      <c r="Z49" s="105" t="s">
        <v>45</v>
      </c>
      <c r="AA49" s="106" t="s">
        <v>46</v>
      </c>
      <c r="AB49" s="37" t="s">
        <v>49</v>
      </c>
      <c r="AC49" s="37" t="s">
        <v>50</v>
      </c>
      <c r="AD49" s="106" t="s">
        <v>42</v>
      </c>
      <c r="AE49" s="38"/>
      <c r="AF49" s="38">
        <v>686.1</v>
      </c>
      <c r="AG49" s="37">
        <v>0</v>
      </c>
      <c r="AH49" s="38"/>
      <c r="AI49" s="38" t="s">
        <v>89</v>
      </c>
      <c r="AJ49" s="38" t="s">
        <v>83</v>
      </c>
      <c r="AK49" s="38" t="s">
        <v>80</v>
      </c>
      <c r="AL49" s="38">
        <v>1111</v>
      </c>
      <c r="AM49" s="49"/>
      <c r="AN49" s="49"/>
      <c r="AO49" s="49">
        <v>68</v>
      </c>
      <c r="AP49" s="49"/>
      <c r="AQ49" s="49">
        <v>504.4</v>
      </c>
      <c r="AR49" s="49"/>
      <c r="AS49" s="49">
        <v>52</v>
      </c>
      <c r="AT49" s="99">
        <f>AM49:AM83+AN49:AN83+AO49:AO83+AP49:AP83+AQ49:AQ83+AR49:AR83+AS49:AS83</f>
        <v>624.4</v>
      </c>
      <c r="AU49" s="38">
        <v>28</v>
      </c>
      <c r="AV49" s="4" t="s">
        <v>96</v>
      </c>
      <c r="AW49" s="4" t="s">
        <v>50</v>
      </c>
      <c r="AX49" s="4" t="s">
        <v>99</v>
      </c>
    </row>
    <row r="50" spans="1:50" ht="12" customHeight="1">
      <c r="A50" s="9">
        <f t="shared" si="1"/>
        <v>44</v>
      </c>
      <c r="B50" s="10" t="s">
        <v>9</v>
      </c>
      <c r="C50" s="11">
        <v>27</v>
      </c>
      <c r="D50" s="12">
        <v>1958</v>
      </c>
      <c r="E50" s="10">
        <v>3</v>
      </c>
      <c r="F50" s="10">
        <v>3</v>
      </c>
      <c r="G50" s="10">
        <v>22</v>
      </c>
      <c r="H50" s="10">
        <v>0</v>
      </c>
      <c r="I50" s="38">
        <v>124.2</v>
      </c>
      <c r="J50" s="4">
        <v>0</v>
      </c>
      <c r="K50" s="4">
        <v>0</v>
      </c>
      <c r="L50" s="48">
        <v>458.5</v>
      </c>
      <c r="M50" s="18">
        <v>458.5</v>
      </c>
      <c r="N50" s="7">
        <v>0</v>
      </c>
      <c r="O50" s="7">
        <v>0</v>
      </c>
      <c r="P50" s="7">
        <v>0</v>
      </c>
      <c r="Q50" s="91">
        <v>1250.65</v>
      </c>
      <c r="R50" s="38">
        <v>183.2</v>
      </c>
      <c r="S50" s="37">
        <f>Q50:Q83+R50:R83</f>
        <v>1433.8500000000001</v>
      </c>
      <c r="T50" s="37">
        <f>I50:I83+J50:J83+K50:K83</f>
        <v>124.2</v>
      </c>
      <c r="U50" s="114">
        <f t="shared" si="0"/>
        <v>2016.5500000000002</v>
      </c>
      <c r="V50" s="70">
        <v>1419.4</v>
      </c>
      <c r="W50" s="82">
        <v>8736</v>
      </c>
      <c r="X50" s="82">
        <v>12.5</v>
      </c>
      <c r="Y50" s="44"/>
      <c r="Z50" s="105" t="s">
        <v>45</v>
      </c>
      <c r="AA50" s="106" t="s">
        <v>46</v>
      </c>
      <c r="AB50" s="37" t="s">
        <v>49</v>
      </c>
      <c r="AC50" s="37" t="s">
        <v>50</v>
      </c>
      <c r="AD50" s="106" t="s">
        <v>42</v>
      </c>
      <c r="AE50" s="38"/>
      <c r="AF50" s="38"/>
      <c r="AG50" s="37">
        <v>0</v>
      </c>
      <c r="AH50" s="38">
        <v>1142.8</v>
      </c>
      <c r="AI50" s="38" t="s">
        <v>84</v>
      </c>
      <c r="AJ50" s="38" t="s">
        <v>83</v>
      </c>
      <c r="AK50" s="38" t="s">
        <v>91</v>
      </c>
      <c r="AL50" s="38">
        <v>1660</v>
      </c>
      <c r="AM50" s="49">
        <v>245</v>
      </c>
      <c r="AN50" s="49"/>
      <c r="AO50" s="49">
        <v>114.5</v>
      </c>
      <c r="AP50" s="49"/>
      <c r="AQ50" s="49">
        <v>196</v>
      </c>
      <c r="AR50" s="49">
        <v>412.3</v>
      </c>
      <c r="AS50" s="49"/>
      <c r="AT50" s="99">
        <f>AM50:AM83+AN50:AN83+AO50:AO83+AP50:AP83+AQ50:AQ83+AR50:AR83+AS50:AS83</f>
        <v>967.8</v>
      </c>
      <c r="AU50" s="38">
        <v>32</v>
      </c>
      <c r="AV50" s="4" t="s">
        <v>96</v>
      </c>
      <c r="AW50" s="4" t="s">
        <v>50</v>
      </c>
      <c r="AX50" s="4" t="s">
        <v>99</v>
      </c>
    </row>
    <row r="51" spans="1:50" ht="12" customHeight="1">
      <c r="A51" s="9">
        <f t="shared" si="1"/>
        <v>45</v>
      </c>
      <c r="B51" s="10" t="s">
        <v>11</v>
      </c>
      <c r="C51" s="11">
        <v>1</v>
      </c>
      <c r="D51" s="12">
        <v>1956</v>
      </c>
      <c r="E51" s="10">
        <v>2</v>
      </c>
      <c r="F51" s="10">
        <v>2</v>
      </c>
      <c r="G51" s="10">
        <v>12</v>
      </c>
      <c r="H51" s="10">
        <v>0</v>
      </c>
      <c r="I51" s="38">
        <v>66.3</v>
      </c>
      <c r="J51" s="4">
        <v>0</v>
      </c>
      <c r="K51" s="4">
        <v>0</v>
      </c>
      <c r="L51" s="48">
        <v>0</v>
      </c>
      <c r="M51" s="12">
        <v>0</v>
      </c>
      <c r="N51" s="7">
        <v>0</v>
      </c>
      <c r="O51" s="7">
        <v>0</v>
      </c>
      <c r="P51" s="7">
        <v>0</v>
      </c>
      <c r="Q51" s="90">
        <v>619</v>
      </c>
      <c r="R51" s="38">
        <v>0</v>
      </c>
      <c r="S51" s="37">
        <f>Q51:Q83+R51:R83</f>
        <v>619</v>
      </c>
      <c r="T51" s="37">
        <f>I51:I83+J51:J83+K51:K83</f>
        <v>66.3</v>
      </c>
      <c r="U51" s="114">
        <f t="shared" si="0"/>
        <v>685.3</v>
      </c>
      <c r="V51" s="70">
        <v>619</v>
      </c>
      <c r="W51" s="81">
        <v>3460</v>
      </c>
      <c r="X51" s="81">
        <v>7.7</v>
      </c>
      <c r="Y51" s="43"/>
      <c r="Z51" s="105" t="s">
        <v>45</v>
      </c>
      <c r="AA51" s="106" t="s">
        <v>46</v>
      </c>
      <c r="AB51" s="37" t="s">
        <v>49</v>
      </c>
      <c r="AC51" s="37" t="s">
        <v>50</v>
      </c>
      <c r="AD51" s="106" t="s">
        <v>42</v>
      </c>
      <c r="AE51" s="38"/>
      <c r="AG51" s="37">
        <v>0</v>
      </c>
      <c r="AH51" s="38">
        <v>633.6</v>
      </c>
      <c r="AI51" s="38" t="s">
        <v>84</v>
      </c>
      <c r="AJ51" s="38" t="s">
        <v>83</v>
      </c>
      <c r="AK51" s="38" t="s">
        <v>101</v>
      </c>
      <c r="AL51" s="38">
        <v>1761</v>
      </c>
      <c r="AM51" s="49"/>
      <c r="AN51" s="49">
        <v>61.6</v>
      </c>
      <c r="AO51" s="49">
        <v>75</v>
      </c>
      <c r="AP51" s="49"/>
      <c r="AQ51" s="49">
        <v>1175</v>
      </c>
      <c r="AR51" s="49"/>
      <c r="AS51" s="49"/>
      <c r="AT51" s="99">
        <f>AM51:AM83+AN51:AN83+AO51:AO83+AP51:AP83+AQ51:AQ83+AR51:AR83+AS51:AS83</f>
        <v>1311.6</v>
      </c>
      <c r="AU51" s="38">
        <v>46</v>
      </c>
      <c r="AV51" s="4" t="s">
        <v>96</v>
      </c>
      <c r="AW51" s="4" t="s">
        <v>50</v>
      </c>
      <c r="AX51" s="4" t="s">
        <v>99</v>
      </c>
    </row>
    <row r="52" spans="1:50" ht="12" customHeight="1">
      <c r="A52" s="9">
        <f t="shared" si="1"/>
        <v>46</v>
      </c>
      <c r="B52" s="10" t="s">
        <v>11</v>
      </c>
      <c r="C52" s="11">
        <v>3</v>
      </c>
      <c r="D52" s="12">
        <v>1956</v>
      </c>
      <c r="E52" s="10">
        <v>2</v>
      </c>
      <c r="F52" s="10">
        <v>1</v>
      </c>
      <c r="G52" s="10">
        <v>22</v>
      </c>
      <c r="H52" s="10">
        <v>0</v>
      </c>
      <c r="I52" s="38">
        <v>14</v>
      </c>
      <c r="J52" s="4">
        <v>131.8</v>
      </c>
      <c r="K52" s="4">
        <v>0</v>
      </c>
      <c r="L52" s="48">
        <v>0</v>
      </c>
      <c r="M52" s="12">
        <v>0</v>
      </c>
      <c r="N52" s="7">
        <v>0</v>
      </c>
      <c r="O52" s="7">
        <v>0</v>
      </c>
      <c r="P52" s="7">
        <v>0</v>
      </c>
      <c r="Q52" s="90">
        <v>517.4</v>
      </c>
      <c r="R52" s="38">
        <v>0</v>
      </c>
      <c r="S52" s="37">
        <f>Q52:Q83+R52:R83</f>
        <v>517.4</v>
      </c>
      <c r="T52" s="37">
        <f>I52:I83+J52:J83+K52:K83</f>
        <v>145.8</v>
      </c>
      <c r="U52" s="114">
        <f t="shared" si="0"/>
        <v>663.2</v>
      </c>
      <c r="V52" s="71">
        <v>741.1</v>
      </c>
      <c r="W52" s="81">
        <v>3379</v>
      </c>
      <c r="X52" s="81">
        <v>6.7</v>
      </c>
      <c r="Y52" s="43"/>
      <c r="Z52" s="105" t="s">
        <v>45</v>
      </c>
      <c r="AA52" s="106" t="s">
        <v>46</v>
      </c>
      <c r="AB52" s="37" t="s">
        <v>49</v>
      </c>
      <c r="AC52" s="37" t="s">
        <v>50</v>
      </c>
      <c r="AD52" s="106" t="s">
        <v>42</v>
      </c>
      <c r="AE52" s="38"/>
      <c r="AF52" s="38">
        <v>716.2</v>
      </c>
      <c r="AG52" s="37">
        <v>0</v>
      </c>
      <c r="AH52" s="38"/>
      <c r="AI52" s="38" t="s">
        <v>89</v>
      </c>
      <c r="AJ52" s="38" t="s">
        <v>83</v>
      </c>
      <c r="AK52" s="38" t="s">
        <v>80</v>
      </c>
      <c r="AL52" s="38">
        <v>1461</v>
      </c>
      <c r="AM52" s="49"/>
      <c r="AN52" s="49">
        <v>103</v>
      </c>
      <c r="AO52" s="49">
        <v>83</v>
      </c>
      <c r="AP52" s="49"/>
      <c r="AQ52" s="49">
        <v>746.7</v>
      </c>
      <c r="AR52" s="49"/>
      <c r="AS52" s="49"/>
      <c r="AT52" s="99">
        <f>AM52:AM83+AN52:AN83+AO52:AO83+AP52:AP83+AQ52:AQ83+AR52:AR83+AS52:AS83</f>
        <v>932.7</v>
      </c>
      <c r="AU52" s="38">
        <v>27</v>
      </c>
      <c r="AV52" s="4" t="s">
        <v>96</v>
      </c>
      <c r="AW52" s="4" t="s">
        <v>50</v>
      </c>
      <c r="AX52" s="4" t="s">
        <v>99</v>
      </c>
    </row>
    <row r="53" spans="1:50" ht="12" customHeight="1">
      <c r="A53" s="9">
        <f t="shared" si="1"/>
        <v>47</v>
      </c>
      <c r="B53" s="10" t="s">
        <v>11</v>
      </c>
      <c r="C53" s="11">
        <v>5</v>
      </c>
      <c r="D53" s="12">
        <v>1963</v>
      </c>
      <c r="E53" s="10">
        <v>2</v>
      </c>
      <c r="F53" s="10">
        <v>2</v>
      </c>
      <c r="G53" s="10">
        <v>8</v>
      </c>
      <c r="H53" s="10">
        <v>0</v>
      </c>
      <c r="I53" s="38">
        <v>39.4</v>
      </c>
      <c r="J53" s="4">
        <v>0</v>
      </c>
      <c r="K53" s="4">
        <v>0</v>
      </c>
      <c r="L53" s="48">
        <v>0</v>
      </c>
      <c r="M53" s="12">
        <v>0</v>
      </c>
      <c r="N53" s="7">
        <v>0</v>
      </c>
      <c r="O53" s="7">
        <v>0</v>
      </c>
      <c r="P53" s="7">
        <v>0</v>
      </c>
      <c r="Q53" s="90">
        <v>398.6</v>
      </c>
      <c r="R53" s="38">
        <v>0</v>
      </c>
      <c r="S53" s="37">
        <f>Q53:Q83+R53:R83</f>
        <v>398.6</v>
      </c>
      <c r="T53" s="37">
        <f>I53:I83+J53:J83+K53:K83</f>
        <v>39.4</v>
      </c>
      <c r="U53" s="114">
        <f t="shared" si="0"/>
        <v>438</v>
      </c>
      <c r="V53" s="71">
        <v>400.8</v>
      </c>
      <c r="W53" s="82">
        <v>1911</v>
      </c>
      <c r="X53" s="82">
        <v>6.5</v>
      </c>
      <c r="Y53" s="44"/>
      <c r="Z53" s="105" t="s">
        <v>45</v>
      </c>
      <c r="AA53" s="106" t="s">
        <v>46</v>
      </c>
      <c r="AB53" s="37" t="s">
        <v>49</v>
      </c>
      <c r="AC53" s="37" t="s">
        <v>50</v>
      </c>
      <c r="AD53" s="106" t="s">
        <v>42</v>
      </c>
      <c r="AE53" s="38"/>
      <c r="AF53" s="38">
        <v>414.5</v>
      </c>
      <c r="AG53" s="37">
        <v>0</v>
      </c>
      <c r="AH53" s="38"/>
      <c r="AI53" s="38" t="s">
        <v>84</v>
      </c>
      <c r="AJ53" s="38" t="s">
        <v>78</v>
      </c>
      <c r="AK53" s="38" t="s">
        <v>80</v>
      </c>
      <c r="AL53" s="38">
        <v>1174</v>
      </c>
      <c r="AM53" s="49"/>
      <c r="AN53" s="49">
        <v>76.3</v>
      </c>
      <c r="AO53" s="49">
        <v>61</v>
      </c>
      <c r="AP53" s="49"/>
      <c r="AQ53" s="49">
        <v>742.7</v>
      </c>
      <c r="AR53" s="49"/>
      <c r="AS53" s="49"/>
      <c r="AT53" s="99">
        <f>AM53:AM83+AN53:AN83+AO53:AO83+AP53:AP83+AQ53:AQ83+AR53:AR83+AS53:AS83</f>
        <v>880</v>
      </c>
      <c r="AU53" s="38">
        <v>30</v>
      </c>
      <c r="AV53" s="4" t="s">
        <v>96</v>
      </c>
      <c r="AW53" s="4" t="s">
        <v>50</v>
      </c>
      <c r="AX53" s="4" t="s">
        <v>100</v>
      </c>
    </row>
    <row r="54" spans="1:50" ht="12" customHeight="1">
      <c r="A54" s="9">
        <f t="shared" si="1"/>
        <v>48</v>
      </c>
      <c r="B54" s="10" t="s">
        <v>12</v>
      </c>
      <c r="C54" s="11" t="s">
        <v>13</v>
      </c>
      <c r="D54" s="12">
        <v>1942</v>
      </c>
      <c r="E54" s="10">
        <v>2</v>
      </c>
      <c r="F54" s="10">
        <v>2</v>
      </c>
      <c r="G54" s="10">
        <v>13</v>
      </c>
      <c r="H54" s="10">
        <v>0</v>
      </c>
      <c r="I54" s="38">
        <v>50.4</v>
      </c>
      <c r="J54" s="4">
        <v>0</v>
      </c>
      <c r="K54" s="4">
        <v>0</v>
      </c>
      <c r="L54" s="48">
        <v>0</v>
      </c>
      <c r="M54" s="12">
        <v>0</v>
      </c>
      <c r="N54" s="7">
        <v>0</v>
      </c>
      <c r="O54" s="7">
        <v>0</v>
      </c>
      <c r="P54" s="7">
        <v>0</v>
      </c>
      <c r="Q54" s="90">
        <v>428.1</v>
      </c>
      <c r="R54" s="38">
        <v>0</v>
      </c>
      <c r="S54" s="37">
        <f>Q54:Q83+R54:R83</f>
        <v>428.1</v>
      </c>
      <c r="T54" s="37">
        <f>I54:I83+J54:J83+K54:K83</f>
        <v>50.4</v>
      </c>
      <c r="U54" s="114">
        <f t="shared" si="0"/>
        <v>478.5</v>
      </c>
      <c r="V54" s="71">
        <v>452.4</v>
      </c>
      <c r="W54" s="82">
        <v>1990</v>
      </c>
      <c r="X54" s="82">
        <v>6.5</v>
      </c>
      <c r="Y54" s="44"/>
      <c r="Z54" s="105" t="s">
        <v>45</v>
      </c>
      <c r="AA54" s="37" t="s">
        <v>50</v>
      </c>
      <c r="AB54" s="37" t="s">
        <v>50</v>
      </c>
      <c r="AC54" s="37" t="s">
        <v>52</v>
      </c>
      <c r="AD54" s="106" t="s">
        <v>42</v>
      </c>
      <c r="AE54" s="38"/>
      <c r="AF54" s="38">
        <v>428.7</v>
      </c>
      <c r="AG54" s="37">
        <v>0</v>
      </c>
      <c r="AH54" s="38"/>
      <c r="AI54" s="38" t="s">
        <v>82</v>
      </c>
      <c r="AJ54" s="38" t="s">
        <v>83</v>
      </c>
      <c r="AK54" s="38" t="s">
        <v>80</v>
      </c>
      <c r="AL54" s="38">
        <v>877</v>
      </c>
      <c r="AM54" s="49"/>
      <c r="AN54" s="49"/>
      <c r="AO54" s="49">
        <v>63</v>
      </c>
      <c r="AP54" s="49"/>
      <c r="AQ54" s="49">
        <v>507.8</v>
      </c>
      <c r="AR54" s="49"/>
      <c r="AS54" s="49"/>
      <c r="AT54" s="99">
        <f>AM54:AM83+AN54:AN83+AO54:AO83+AP54:AP83+AQ54:AQ83+AR54:AR83+AS54:AS83</f>
        <v>570.8</v>
      </c>
      <c r="AU54" s="38">
        <v>16</v>
      </c>
      <c r="AV54" s="4" t="s">
        <v>96</v>
      </c>
      <c r="AW54" s="4" t="s">
        <v>50</v>
      </c>
      <c r="AX54" s="4" t="s">
        <v>99</v>
      </c>
    </row>
    <row r="55" spans="1:50" ht="12" customHeight="1">
      <c r="A55" s="9">
        <f t="shared" si="1"/>
        <v>49</v>
      </c>
      <c r="B55" s="10" t="s">
        <v>12</v>
      </c>
      <c r="C55" s="11">
        <v>22</v>
      </c>
      <c r="D55" s="12">
        <v>1935</v>
      </c>
      <c r="E55" s="10">
        <v>2</v>
      </c>
      <c r="F55" s="10">
        <v>2</v>
      </c>
      <c r="G55" s="10">
        <v>16</v>
      </c>
      <c r="H55" s="10">
        <v>0</v>
      </c>
      <c r="I55" s="38">
        <v>48</v>
      </c>
      <c r="J55" s="4">
        <v>0</v>
      </c>
      <c r="K55" s="4">
        <v>0</v>
      </c>
      <c r="L55" s="48">
        <v>0</v>
      </c>
      <c r="M55" s="12">
        <v>0</v>
      </c>
      <c r="N55" s="7">
        <v>0</v>
      </c>
      <c r="O55" s="7">
        <v>0</v>
      </c>
      <c r="P55" s="7">
        <v>0</v>
      </c>
      <c r="Q55" s="90">
        <v>492.6</v>
      </c>
      <c r="R55" s="38">
        <v>0</v>
      </c>
      <c r="S55" s="37">
        <f>Q55:Q83+R55:R83</f>
        <v>492.6</v>
      </c>
      <c r="T55" s="37">
        <f>I55:I83+J55:J83+K55:K83</f>
        <v>48</v>
      </c>
      <c r="U55" s="114">
        <f t="shared" si="0"/>
        <v>540.6</v>
      </c>
      <c r="V55" s="71">
        <v>527.6</v>
      </c>
      <c r="W55" s="82">
        <v>2107</v>
      </c>
      <c r="X55" s="82">
        <v>6.4</v>
      </c>
      <c r="Y55" s="44"/>
      <c r="Z55" s="105" t="s">
        <v>45</v>
      </c>
      <c r="AA55" s="106" t="s">
        <v>50</v>
      </c>
      <c r="AB55" s="37" t="s">
        <v>50</v>
      </c>
      <c r="AC55" s="37" t="s">
        <v>52</v>
      </c>
      <c r="AD55" s="106" t="s">
        <v>42</v>
      </c>
      <c r="AE55" s="38"/>
      <c r="AF55" s="38">
        <v>461.5</v>
      </c>
      <c r="AG55" s="37">
        <v>0</v>
      </c>
      <c r="AH55" s="38"/>
      <c r="AI55" s="38" t="s">
        <v>82</v>
      </c>
      <c r="AJ55" s="38" t="s">
        <v>83</v>
      </c>
      <c r="AK55" s="38" t="s">
        <v>80</v>
      </c>
      <c r="AL55" s="38">
        <v>1113</v>
      </c>
      <c r="AM55" s="49"/>
      <c r="AN55" s="49"/>
      <c r="AO55" s="49">
        <v>68</v>
      </c>
      <c r="AP55" s="49"/>
      <c r="AQ55" s="49">
        <v>715.8</v>
      </c>
      <c r="AR55" s="49"/>
      <c r="AS55" s="49"/>
      <c r="AT55" s="99">
        <f>AM55:AM83+AN55:AN83+AO55:AO83+AP55:AP83+AQ55:AQ83+AR55:AR83+AS55:AS83</f>
        <v>783.8</v>
      </c>
      <c r="AU55" s="38">
        <v>27</v>
      </c>
      <c r="AV55" s="4" t="s">
        <v>38</v>
      </c>
      <c r="AW55" s="4" t="s">
        <v>50</v>
      </c>
      <c r="AX55" s="4" t="s">
        <v>99</v>
      </c>
    </row>
    <row r="56" spans="1:50" ht="12" customHeight="1">
      <c r="A56" s="9">
        <f>A55+1</f>
        <v>50</v>
      </c>
      <c r="B56" s="10" t="s">
        <v>10</v>
      </c>
      <c r="C56" s="11">
        <v>1</v>
      </c>
      <c r="D56" s="12">
        <v>1964</v>
      </c>
      <c r="E56" s="10">
        <v>4</v>
      </c>
      <c r="F56" s="10">
        <v>3</v>
      </c>
      <c r="G56" s="10">
        <v>48</v>
      </c>
      <c r="H56" s="10">
        <v>0</v>
      </c>
      <c r="I56" s="38">
        <v>182</v>
      </c>
      <c r="J56" s="4">
        <v>0</v>
      </c>
      <c r="K56" s="4">
        <v>0</v>
      </c>
      <c r="L56" s="48">
        <v>579.8</v>
      </c>
      <c r="M56" s="12">
        <v>579.8</v>
      </c>
      <c r="N56" s="7">
        <v>0</v>
      </c>
      <c r="O56" s="7">
        <v>0</v>
      </c>
      <c r="P56" s="7">
        <v>0</v>
      </c>
      <c r="Q56" s="90">
        <v>2047.4</v>
      </c>
      <c r="R56" s="38">
        <v>0</v>
      </c>
      <c r="S56" s="37">
        <f>Q56:Q83+R56:R83</f>
        <v>2047.4</v>
      </c>
      <c r="T56" s="37">
        <f>I56:I83+J56:J83+K56:K83</f>
        <v>182</v>
      </c>
      <c r="U56" s="114">
        <f t="shared" si="0"/>
        <v>2809.2</v>
      </c>
      <c r="V56" s="70">
        <v>2042.3</v>
      </c>
      <c r="W56" s="82">
        <v>9231</v>
      </c>
      <c r="X56" s="82">
        <v>14.4</v>
      </c>
      <c r="Y56" s="44"/>
      <c r="Z56" s="105" t="s">
        <v>45</v>
      </c>
      <c r="AA56" s="106" t="s">
        <v>46</v>
      </c>
      <c r="AB56" s="37" t="s">
        <v>49</v>
      </c>
      <c r="AC56" s="37" t="s">
        <v>50</v>
      </c>
      <c r="AD56" s="106" t="s">
        <v>42</v>
      </c>
      <c r="AE56" s="38"/>
      <c r="AF56" s="38"/>
      <c r="AG56" s="37">
        <v>0</v>
      </c>
      <c r="AH56" s="38">
        <v>903.8</v>
      </c>
      <c r="AI56" s="38" t="s">
        <v>77</v>
      </c>
      <c r="AJ56" s="38" t="s">
        <v>78</v>
      </c>
      <c r="AK56" s="38" t="s">
        <v>91</v>
      </c>
      <c r="AL56" s="38">
        <v>1876</v>
      </c>
      <c r="AM56" s="49"/>
      <c r="AN56" s="49">
        <v>180</v>
      </c>
      <c r="AO56" s="49">
        <v>105</v>
      </c>
      <c r="AP56" s="49"/>
      <c r="AQ56" s="49">
        <v>950</v>
      </c>
      <c r="AR56" s="49"/>
      <c r="AS56" s="49"/>
      <c r="AT56" s="99">
        <f>AM56:AM83+AN56:AN83+AO56:AO83+AP56:AP83+AQ56:AQ83+AR56:AR83+AS56:AS83</f>
        <v>1235</v>
      </c>
      <c r="AU56" s="38">
        <v>27</v>
      </c>
      <c r="AV56" s="4" t="s">
        <v>38</v>
      </c>
      <c r="AW56" s="4" t="s">
        <v>50</v>
      </c>
      <c r="AX56" s="4" t="s">
        <v>99</v>
      </c>
    </row>
    <row r="57" spans="1:50" ht="12" customHeight="1">
      <c r="A57" s="9">
        <f t="shared" si="1"/>
        <v>51</v>
      </c>
      <c r="B57" s="10" t="s">
        <v>10</v>
      </c>
      <c r="C57" s="11">
        <v>3</v>
      </c>
      <c r="D57" s="12">
        <v>1966</v>
      </c>
      <c r="E57" s="10">
        <v>4</v>
      </c>
      <c r="F57" s="10">
        <v>3</v>
      </c>
      <c r="G57" s="10">
        <v>48</v>
      </c>
      <c r="H57" s="10">
        <v>0</v>
      </c>
      <c r="I57" s="38">
        <v>146.8</v>
      </c>
      <c r="J57" s="4">
        <v>0</v>
      </c>
      <c r="K57" s="4">
        <v>0</v>
      </c>
      <c r="L57" s="48">
        <v>562.5</v>
      </c>
      <c r="M57" s="12">
        <v>562.5</v>
      </c>
      <c r="N57" s="7">
        <v>0</v>
      </c>
      <c r="O57" s="7">
        <v>0</v>
      </c>
      <c r="P57" s="7">
        <v>0</v>
      </c>
      <c r="Q57" s="90">
        <v>2019.1</v>
      </c>
      <c r="R57" s="38">
        <v>0</v>
      </c>
      <c r="S57" s="37">
        <f>Q57:Q83+R57:R83</f>
        <v>2019.1</v>
      </c>
      <c r="T57" s="37">
        <f>I57:I83+J57:J83+K57:K83</f>
        <v>146.8</v>
      </c>
      <c r="U57" s="114">
        <f t="shared" si="0"/>
        <v>2728.3999999999996</v>
      </c>
      <c r="V57" s="70">
        <v>2018.5</v>
      </c>
      <c r="W57" s="74">
        <v>10628</v>
      </c>
      <c r="X57" s="81">
        <v>15.2</v>
      </c>
      <c r="Y57" s="43"/>
      <c r="Z57" s="105" t="s">
        <v>45</v>
      </c>
      <c r="AA57" s="106" t="s">
        <v>46</v>
      </c>
      <c r="AB57" s="37" t="s">
        <v>49</v>
      </c>
      <c r="AC57" s="37" t="s">
        <v>50</v>
      </c>
      <c r="AD57" s="106" t="s">
        <v>42</v>
      </c>
      <c r="AE57" s="38"/>
      <c r="AF57" s="38"/>
      <c r="AG57" s="37">
        <v>0</v>
      </c>
      <c r="AH57" s="38">
        <v>985.9</v>
      </c>
      <c r="AI57" s="38" t="s">
        <v>84</v>
      </c>
      <c r="AJ57" s="38" t="s">
        <v>78</v>
      </c>
      <c r="AK57" s="38" t="s">
        <v>91</v>
      </c>
      <c r="AL57" s="38">
        <v>2264</v>
      </c>
      <c r="AM57" s="49"/>
      <c r="AN57" s="49">
        <v>146.8</v>
      </c>
      <c r="AO57" s="49">
        <v>107.4</v>
      </c>
      <c r="AP57" s="49"/>
      <c r="AQ57" s="49">
        <v>1310.6</v>
      </c>
      <c r="AR57" s="49"/>
      <c r="AS57" s="49"/>
      <c r="AT57" s="99">
        <f>AM57:AM83+AN57:AN83+AO57:AO83+AP57:AP83+AQ57:AQ83+AR57:AR83+AS57:AS83</f>
        <v>1564.8</v>
      </c>
      <c r="AU57" s="38">
        <v>73</v>
      </c>
      <c r="AV57" s="4" t="s">
        <v>38</v>
      </c>
      <c r="AW57" s="4" t="s">
        <v>50</v>
      </c>
      <c r="AX57" s="4" t="s">
        <v>99</v>
      </c>
    </row>
    <row r="58" spans="1:50" ht="12" customHeight="1">
      <c r="A58" s="9">
        <f t="shared" si="1"/>
        <v>52</v>
      </c>
      <c r="B58" s="10" t="s">
        <v>10</v>
      </c>
      <c r="C58" s="11">
        <v>8</v>
      </c>
      <c r="D58" s="12">
        <v>1967</v>
      </c>
      <c r="E58" s="10">
        <v>5</v>
      </c>
      <c r="F58" s="10">
        <v>4</v>
      </c>
      <c r="G58" s="10">
        <v>60</v>
      </c>
      <c r="H58" s="10">
        <v>0</v>
      </c>
      <c r="I58" s="38">
        <v>215</v>
      </c>
      <c r="J58" s="4">
        <v>0</v>
      </c>
      <c r="K58" s="4">
        <v>0</v>
      </c>
      <c r="L58" s="48">
        <v>559.4</v>
      </c>
      <c r="M58" s="12">
        <v>559.4</v>
      </c>
      <c r="N58" s="7">
        <v>0</v>
      </c>
      <c r="O58" s="7">
        <v>0</v>
      </c>
      <c r="P58" s="7">
        <v>0</v>
      </c>
      <c r="Q58" s="90">
        <v>2732.9</v>
      </c>
      <c r="R58" s="38">
        <v>0</v>
      </c>
      <c r="S58" s="37">
        <f>Q58:Q83+R58:R83</f>
        <v>2732.9</v>
      </c>
      <c r="T58" s="37">
        <f>I58:I83+J58:J83+K58:K83</f>
        <v>215</v>
      </c>
      <c r="U58" s="114">
        <f t="shared" si="0"/>
        <v>3507.3</v>
      </c>
      <c r="V58" s="70">
        <v>2735.2</v>
      </c>
      <c r="W58" s="74">
        <v>12075</v>
      </c>
      <c r="X58" s="75">
        <v>17.5</v>
      </c>
      <c r="Y58" s="43"/>
      <c r="Z58" s="105" t="s">
        <v>45</v>
      </c>
      <c r="AA58" s="106" t="s">
        <v>46</v>
      </c>
      <c r="AB58" s="37" t="s">
        <v>49</v>
      </c>
      <c r="AC58" s="37" t="s">
        <v>50</v>
      </c>
      <c r="AD58" s="106" t="s">
        <v>42</v>
      </c>
      <c r="AE58" s="38"/>
      <c r="AF58" s="38">
        <v>979.8</v>
      </c>
      <c r="AG58" s="37">
        <v>0</v>
      </c>
      <c r="AH58" s="38"/>
      <c r="AI58" s="38" t="s">
        <v>77</v>
      </c>
      <c r="AJ58" s="38" t="s">
        <v>78</v>
      </c>
      <c r="AK58" s="38" t="s">
        <v>80</v>
      </c>
      <c r="AL58" s="38">
        <v>3796</v>
      </c>
      <c r="AM58" s="49">
        <v>371</v>
      </c>
      <c r="AN58" s="49"/>
      <c r="AO58" s="49">
        <v>111.2</v>
      </c>
      <c r="AP58" s="49"/>
      <c r="AQ58" s="49">
        <v>1065.8</v>
      </c>
      <c r="AR58" s="100">
        <v>1498</v>
      </c>
      <c r="AS58" s="49">
        <v>60</v>
      </c>
      <c r="AT58" s="99">
        <f>AM58:AM83+AN58:AN83+AO58:AO83+AP58:AP83+AQ58:AQ83+AR58:AR83+AS58:AS83</f>
        <v>3106</v>
      </c>
      <c r="AU58" s="38">
        <v>94</v>
      </c>
      <c r="AV58" s="4" t="s">
        <v>38</v>
      </c>
      <c r="AW58" s="4" t="s">
        <v>50</v>
      </c>
      <c r="AX58" s="4" t="s">
        <v>99</v>
      </c>
    </row>
    <row r="59" spans="1:50" ht="12" customHeight="1">
      <c r="A59" s="9">
        <f t="shared" si="1"/>
        <v>53</v>
      </c>
      <c r="B59" s="10" t="s">
        <v>25</v>
      </c>
      <c r="C59" s="11">
        <v>5</v>
      </c>
      <c r="D59" s="12">
        <v>1948</v>
      </c>
      <c r="E59" s="10">
        <v>1</v>
      </c>
      <c r="F59" s="10">
        <v>2</v>
      </c>
      <c r="G59" s="10">
        <v>10</v>
      </c>
      <c r="H59" s="10">
        <v>0</v>
      </c>
      <c r="I59" s="38">
        <v>0</v>
      </c>
      <c r="J59" s="7">
        <v>27.7</v>
      </c>
      <c r="K59" s="4">
        <v>0</v>
      </c>
      <c r="L59" s="48">
        <v>0</v>
      </c>
      <c r="M59" s="12">
        <v>0</v>
      </c>
      <c r="N59" s="7">
        <v>0</v>
      </c>
      <c r="O59" s="7">
        <v>0</v>
      </c>
      <c r="P59" s="7">
        <v>0</v>
      </c>
      <c r="Q59" s="90">
        <v>274.7</v>
      </c>
      <c r="R59" s="38">
        <v>0</v>
      </c>
      <c r="S59" s="37">
        <f>Q59:Q83+R59:R83</f>
        <v>274.7</v>
      </c>
      <c r="T59" s="37">
        <f>I59:I83+J59:J83+K59:K83</f>
        <v>27.7</v>
      </c>
      <c r="U59" s="114">
        <f t="shared" si="0"/>
        <v>302.4</v>
      </c>
      <c r="V59" s="71">
        <v>274.7</v>
      </c>
      <c r="W59" s="75">
        <v>1089</v>
      </c>
      <c r="X59" s="83"/>
      <c r="Y59" s="43"/>
      <c r="Z59" s="105" t="s">
        <v>45</v>
      </c>
      <c r="AA59" s="106" t="s">
        <v>50</v>
      </c>
      <c r="AB59" s="37" t="s">
        <v>50</v>
      </c>
      <c r="AC59" s="37" t="s">
        <v>52</v>
      </c>
      <c r="AD59" s="106" t="s">
        <v>42</v>
      </c>
      <c r="AE59" s="38"/>
      <c r="AF59" s="38"/>
      <c r="AG59" s="37">
        <v>0</v>
      </c>
      <c r="AH59" s="38">
        <v>392.3</v>
      </c>
      <c r="AI59" s="38" t="s">
        <v>82</v>
      </c>
      <c r="AJ59" s="38" t="s">
        <v>83</v>
      </c>
      <c r="AK59" s="38" t="s">
        <v>91</v>
      </c>
      <c r="AL59" s="38"/>
      <c r="AM59" s="10"/>
      <c r="AN59" s="10">
        <v>113</v>
      </c>
      <c r="AO59" s="10">
        <v>54.7</v>
      </c>
      <c r="AP59" s="10"/>
      <c r="AQ59" s="10">
        <v>889.3</v>
      </c>
      <c r="AR59" s="10"/>
      <c r="AS59" s="10"/>
      <c r="AT59" s="99">
        <f>AM59:AM83+AN59:AN83+AO59:AO83+AP59:AP83+AQ59:AQ83+AR59:AR83+AS59:AS83</f>
        <v>1057</v>
      </c>
      <c r="AU59" s="38">
        <v>114</v>
      </c>
      <c r="AV59" s="4" t="s">
        <v>38</v>
      </c>
      <c r="AW59" s="4" t="s">
        <v>50</v>
      </c>
      <c r="AX59" s="4" t="s">
        <v>99</v>
      </c>
    </row>
    <row r="60" spans="1:50" ht="12" customHeight="1">
      <c r="A60" s="9">
        <f t="shared" si="1"/>
        <v>54</v>
      </c>
      <c r="B60" s="10" t="s">
        <v>25</v>
      </c>
      <c r="C60" s="11">
        <v>9</v>
      </c>
      <c r="D60" s="12">
        <v>1950</v>
      </c>
      <c r="E60" s="10">
        <v>2</v>
      </c>
      <c r="F60" s="10">
        <v>1</v>
      </c>
      <c r="G60" s="10">
        <v>31</v>
      </c>
      <c r="H60" s="10">
        <v>0</v>
      </c>
      <c r="I60" s="38">
        <v>63.3</v>
      </c>
      <c r="J60" s="4">
        <v>211.7</v>
      </c>
      <c r="K60" s="4">
        <v>0</v>
      </c>
      <c r="L60" s="48">
        <v>0</v>
      </c>
      <c r="M60" s="12">
        <v>0</v>
      </c>
      <c r="N60" s="7">
        <v>0</v>
      </c>
      <c r="O60" s="7">
        <v>0</v>
      </c>
      <c r="P60" s="7">
        <v>0</v>
      </c>
      <c r="Q60" s="90">
        <v>631.7</v>
      </c>
      <c r="R60" s="38">
        <v>0</v>
      </c>
      <c r="S60" s="37">
        <f>Q60:Q83+R60:R83</f>
        <v>631.7</v>
      </c>
      <c r="T60" s="37">
        <f>I60:I83+J60:J83+K60:K83</f>
        <v>275</v>
      </c>
      <c r="U60" s="114">
        <f t="shared" si="0"/>
        <v>906.7</v>
      </c>
      <c r="V60" s="71">
        <v>855.9</v>
      </c>
      <c r="W60" s="75">
        <v>4139</v>
      </c>
      <c r="X60" s="83"/>
      <c r="Y60" s="44"/>
      <c r="Z60" s="105" t="s">
        <v>45</v>
      </c>
      <c r="AA60" s="106" t="s">
        <v>46</v>
      </c>
      <c r="AB60" s="37" t="s">
        <v>49</v>
      </c>
      <c r="AC60" s="37" t="s">
        <v>50</v>
      </c>
      <c r="AD60" s="106" t="s">
        <v>42</v>
      </c>
      <c r="AE60" s="38"/>
      <c r="AF60" s="38">
        <v>822</v>
      </c>
      <c r="AG60" s="37">
        <v>0</v>
      </c>
      <c r="AH60" s="38"/>
      <c r="AI60" s="38" t="s">
        <v>92</v>
      </c>
      <c r="AJ60" s="38" t="s">
        <v>83</v>
      </c>
      <c r="AK60" s="38" t="s">
        <v>80</v>
      </c>
      <c r="AL60" s="38">
        <v>2527</v>
      </c>
      <c r="AM60" s="10"/>
      <c r="AN60" s="49">
        <v>100.5</v>
      </c>
      <c r="AO60" s="49">
        <v>98.7</v>
      </c>
      <c r="AP60" s="49"/>
      <c r="AQ60" s="49">
        <v>852.9</v>
      </c>
      <c r="AR60" s="49"/>
      <c r="AS60" s="49"/>
      <c r="AT60" s="99">
        <f>AM60:AM83+AN60:AN83+AO60:AO83+AP60:AP83+AQ60:AQ83+AR60:AR83+AS60:AS83</f>
        <v>1052.1</v>
      </c>
      <c r="AU60" s="38">
        <v>23</v>
      </c>
      <c r="AV60" s="4" t="s">
        <v>38</v>
      </c>
      <c r="AW60" s="4" t="s">
        <v>50</v>
      </c>
      <c r="AX60" s="4" t="s">
        <v>99</v>
      </c>
    </row>
    <row r="61" spans="1:50" ht="12" customHeight="1">
      <c r="A61" s="9">
        <f t="shared" si="1"/>
        <v>55</v>
      </c>
      <c r="B61" s="10" t="s">
        <v>15</v>
      </c>
      <c r="C61" s="11">
        <v>36</v>
      </c>
      <c r="D61" s="12">
        <v>1977</v>
      </c>
      <c r="E61" s="10">
        <v>5</v>
      </c>
      <c r="F61" s="10">
        <v>8</v>
      </c>
      <c r="G61" s="10">
        <v>117</v>
      </c>
      <c r="H61" s="10">
        <v>0</v>
      </c>
      <c r="I61" s="38">
        <v>570.8</v>
      </c>
      <c r="J61" s="4">
        <v>0</v>
      </c>
      <c r="K61" s="4">
        <v>0</v>
      </c>
      <c r="L61" s="48">
        <v>1161.4</v>
      </c>
      <c r="M61" s="12">
        <v>1161.4</v>
      </c>
      <c r="N61" s="7">
        <v>0</v>
      </c>
      <c r="O61" s="7">
        <v>0</v>
      </c>
      <c r="P61" s="7">
        <v>0</v>
      </c>
      <c r="Q61" s="90">
        <v>5712.7</v>
      </c>
      <c r="R61" s="38">
        <v>60.4</v>
      </c>
      <c r="S61" s="37">
        <f>Q61:Q83+R61:R83</f>
        <v>5773.099999999999</v>
      </c>
      <c r="T61" s="37">
        <f>I61:I83+J61:J83+K61:K83</f>
        <v>570.8</v>
      </c>
      <c r="U61" s="114">
        <f t="shared" si="0"/>
        <v>7505.299999999999</v>
      </c>
      <c r="V61" s="70">
        <v>5708.9</v>
      </c>
      <c r="W61" s="75">
        <v>25319</v>
      </c>
      <c r="X61" s="76">
        <v>16.9</v>
      </c>
      <c r="Y61" s="44"/>
      <c r="Z61" s="105" t="s">
        <v>45</v>
      </c>
      <c r="AA61" s="106" t="s">
        <v>46</v>
      </c>
      <c r="AB61" s="37" t="s">
        <v>49</v>
      </c>
      <c r="AC61" s="37" t="s">
        <v>50</v>
      </c>
      <c r="AD61" s="106" t="s">
        <v>42</v>
      </c>
      <c r="AE61" s="38">
        <v>1469.9</v>
      </c>
      <c r="AF61" s="38"/>
      <c r="AG61" s="38"/>
      <c r="AH61" s="38"/>
      <c r="AI61" s="38" t="s">
        <v>84</v>
      </c>
      <c r="AJ61" s="38" t="s">
        <v>78</v>
      </c>
      <c r="AK61" s="38" t="s">
        <v>79</v>
      </c>
      <c r="AL61" s="38">
        <v>7375</v>
      </c>
      <c r="AM61" s="49">
        <v>400</v>
      </c>
      <c r="AN61" s="49">
        <v>112</v>
      </c>
      <c r="AO61" s="49">
        <v>166</v>
      </c>
      <c r="AP61" s="49"/>
      <c r="AQ61" s="49">
        <v>2675</v>
      </c>
      <c r="AR61" s="49">
        <v>1986</v>
      </c>
      <c r="AS61" s="49">
        <v>282.4</v>
      </c>
      <c r="AT61" s="99">
        <f>AM61:AM83+AN61:AN83+AO61:AO83+AP61:AP83+AQ61:AQ83+AR61:AR83+AS61:AS83</f>
        <v>5621.4</v>
      </c>
      <c r="AU61" s="38">
        <v>75</v>
      </c>
      <c r="AV61" s="4" t="s">
        <v>38</v>
      </c>
      <c r="AW61" s="4" t="s">
        <v>50</v>
      </c>
      <c r="AX61" s="4" t="s">
        <v>99</v>
      </c>
    </row>
    <row r="62" spans="1:50" ht="12" customHeight="1">
      <c r="A62" s="9">
        <f t="shared" si="1"/>
        <v>56</v>
      </c>
      <c r="B62" s="10" t="s">
        <v>16</v>
      </c>
      <c r="C62" s="11">
        <v>57</v>
      </c>
      <c r="D62" s="12">
        <v>1961</v>
      </c>
      <c r="E62" s="10">
        <v>2</v>
      </c>
      <c r="F62" s="10">
        <v>2</v>
      </c>
      <c r="G62" s="10">
        <v>16</v>
      </c>
      <c r="H62" s="10">
        <v>0</v>
      </c>
      <c r="I62" s="38">
        <v>55.9</v>
      </c>
      <c r="J62" s="4">
        <v>0</v>
      </c>
      <c r="K62" s="4">
        <v>0</v>
      </c>
      <c r="L62" s="48">
        <v>295.2</v>
      </c>
      <c r="M62" s="12">
        <v>295.2</v>
      </c>
      <c r="N62" s="7">
        <v>0</v>
      </c>
      <c r="O62" s="7">
        <v>0</v>
      </c>
      <c r="P62" s="7">
        <v>0</v>
      </c>
      <c r="Q62" s="90">
        <v>644.7</v>
      </c>
      <c r="R62" s="38">
        <v>0</v>
      </c>
      <c r="S62" s="37">
        <f>Q62:Q83+R62:R83</f>
        <v>644.7</v>
      </c>
      <c r="T62" s="37">
        <f>I62:I83+J62:J83+K62:K83</f>
        <v>55.9</v>
      </c>
      <c r="U62" s="114">
        <f t="shared" si="0"/>
        <v>995.8</v>
      </c>
      <c r="V62" s="71">
        <v>644.7</v>
      </c>
      <c r="W62" s="76">
        <v>3300</v>
      </c>
      <c r="X62" s="76">
        <v>8.1</v>
      </c>
      <c r="Y62" s="43"/>
      <c r="Z62" s="105" t="s">
        <v>45</v>
      </c>
      <c r="AA62" s="106" t="s">
        <v>46</v>
      </c>
      <c r="AB62" s="37" t="s">
        <v>49</v>
      </c>
      <c r="AC62" s="37" t="s">
        <v>50</v>
      </c>
      <c r="AD62" s="106" t="s">
        <v>42</v>
      </c>
      <c r="AE62" s="38"/>
      <c r="AF62" s="38">
        <v>567.4</v>
      </c>
      <c r="AG62" s="38"/>
      <c r="AH62" s="38"/>
      <c r="AI62" s="38" t="s">
        <v>77</v>
      </c>
      <c r="AJ62" s="38" t="s">
        <v>78</v>
      </c>
      <c r="AK62" s="38" t="s">
        <v>80</v>
      </c>
      <c r="AL62" s="38">
        <v>2397</v>
      </c>
      <c r="AM62" s="49"/>
      <c r="AN62" s="49"/>
      <c r="AO62" s="49">
        <v>74.7</v>
      </c>
      <c r="AP62" s="49"/>
      <c r="AQ62" s="49">
        <v>1919.9</v>
      </c>
      <c r="AR62" s="49"/>
      <c r="AS62" s="49"/>
      <c r="AT62" s="99">
        <f>AM62:AM83+AN62:AN83+AO62:AO83+AP62:AP83+AQ62:AQ83+AR62:AR83+AS62:AS83</f>
        <v>1994.6000000000001</v>
      </c>
      <c r="AU62" s="38">
        <v>252</v>
      </c>
      <c r="AV62" s="4" t="s">
        <v>38</v>
      </c>
      <c r="AW62" s="4" t="s">
        <v>50</v>
      </c>
      <c r="AX62" s="4" t="s">
        <v>99</v>
      </c>
    </row>
    <row r="63" spans="1:50" ht="12" customHeight="1">
      <c r="A63" s="9">
        <f t="shared" si="1"/>
        <v>57</v>
      </c>
      <c r="B63" s="10" t="s">
        <v>17</v>
      </c>
      <c r="C63" s="11" t="s">
        <v>18</v>
      </c>
      <c r="D63" s="12">
        <v>1953</v>
      </c>
      <c r="E63" s="10">
        <v>2</v>
      </c>
      <c r="F63" s="10">
        <v>2</v>
      </c>
      <c r="G63" s="10">
        <v>6</v>
      </c>
      <c r="H63" s="10">
        <v>0</v>
      </c>
      <c r="I63" s="38">
        <v>52</v>
      </c>
      <c r="J63" s="4">
        <v>0</v>
      </c>
      <c r="K63" s="4">
        <v>0</v>
      </c>
      <c r="L63" s="48">
        <v>0</v>
      </c>
      <c r="M63" s="12">
        <v>0</v>
      </c>
      <c r="N63" s="7">
        <v>0</v>
      </c>
      <c r="O63" s="7">
        <v>0</v>
      </c>
      <c r="P63" s="7">
        <v>0</v>
      </c>
      <c r="Q63" s="90">
        <v>290.8</v>
      </c>
      <c r="R63" s="38">
        <v>98.77</v>
      </c>
      <c r="S63" s="37">
        <f>Q63:Q83+R63:R83</f>
        <v>389.57</v>
      </c>
      <c r="T63" s="37">
        <f>I63:I83+J63:J83+K63:K83</f>
        <v>52</v>
      </c>
      <c r="U63" s="114">
        <f t="shared" si="0"/>
        <v>441.57</v>
      </c>
      <c r="V63" s="71">
        <v>432.5</v>
      </c>
      <c r="W63" s="76">
        <v>1910</v>
      </c>
      <c r="X63" s="76">
        <v>6.7</v>
      </c>
      <c r="Y63" s="44"/>
      <c r="Z63" s="105" t="s">
        <v>45</v>
      </c>
      <c r="AA63" s="106" t="s">
        <v>46</v>
      </c>
      <c r="AB63" s="37" t="s">
        <v>49</v>
      </c>
      <c r="AC63" s="37" t="s">
        <v>50</v>
      </c>
      <c r="AD63" s="106" t="s">
        <v>42</v>
      </c>
      <c r="AE63" s="38"/>
      <c r="AG63" s="38"/>
      <c r="AH63" s="38">
        <v>402.1</v>
      </c>
      <c r="AI63" s="38" t="s">
        <v>89</v>
      </c>
      <c r="AJ63" s="38" t="s">
        <v>83</v>
      </c>
      <c r="AK63" s="38" t="s">
        <v>80</v>
      </c>
      <c r="AL63" s="38">
        <v>848</v>
      </c>
      <c r="AM63" s="10"/>
      <c r="AN63" s="49"/>
      <c r="AO63" s="49">
        <v>58.9</v>
      </c>
      <c r="AP63" s="49"/>
      <c r="AQ63" s="49">
        <v>341.9</v>
      </c>
      <c r="AR63" s="49"/>
      <c r="AS63" s="49">
        <v>162</v>
      </c>
      <c r="AT63" s="99">
        <f>AM63:AM83+AN63:AN83+AO63:AO83+AP63:AP83+AQ63:AQ83+AR63:AR83+AS63:AS83</f>
        <v>562.8</v>
      </c>
      <c r="AU63" s="38">
        <v>30</v>
      </c>
      <c r="AV63" s="4" t="s">
        <v>38</v>
      </c>
      <c r="AW63" s="4" t="s">
        <v>50</v>
      </c>
      <c r="AX63" s="4" t="s">
        <v>99</v>
      </c>
    </row>
    <row r="64" spans="1:50" ht="12" customHeight="1">
      <c r="A64" s="9">
        <f t="shared" si="1"/>
        <v>58</v>
      </c>
      <c r="B64" s="10" t="s">
        <v>19</v>
      </c>
      <c r="C64" s="11">
        <v>1</v>
      </c>
      <c r="D64" s="12">
        <v>1989</v>
      </c>
      <c r="E64" s="10">
        <v>3</v>
      </c>
      <c r="F64" s="10">
        <v>3</v>
      </c>
      <c r="G64" s="10">
        <v>29</v>
      </c>
      <c r="H64" s="10">
        <v>0</v>
      </c>
      <c r="I64" s="38">
        <v>135.3</v>
      </c>
      <c r="J64" s="4">
        <v>0</v>
      </c>
      <c r="K64" s="4">
        <v>0</v>
      </c>
      <c r="L64" s="48">
        <v>645.2</v>
      </c>
      <c r="M64" s="12">
        <v>645.2</v>
      </c>
      <c r="N64" s="7">
        <v>0</v>
      </c>
      <c r="O64" s="7">
        <v>0</v>
      </c>
      <c r="P64" s="7">
        <v>0</v>
      </c>
      <c r="Q64" s="90">
        <v>1479.6</v>
      </c>
      <c r="R64" s="38">
        <v>251</v>
      </c>
      <c r="S64" s="37">
        <f>Q64:Q83+R64:R83</f>
        <v>1730.6</v>
      </c>
      <c r="T64" s="37">
        <f>I64:I83+J64:J83+K64:K83</f>
        <v>135.3</v>
      </c>
      <c r="U64" s="114">
        <f t="shared" si="0"/>
        <v>2511.1</v>
      </c>
      <c r="V64" s="70">
        <v>2356.5</v>
      </c>
      <c r="W64" s="78">
        <v>6983</v>
      </c>
      <c r="X64" s="84">
        <v>7.9</v>
      </c>
      <c r="Y64" s="44"/>
      <c r="Z64" s="105" t="s">
        <v>45</v>
      </c>
      <c r="AA64" s="106" t="s">
        <v>46</v>
      </c>
      <c r="AB64" s="37" t="s">
        <v>49</v>
      </c>
      <c r="AC64" s="37" t="s">
        <v>50</v>
      </c>
      <c r="AD64" s="106" t="s">
        <v>42</v>
      </c>
      <c r="AE64" s="38">
        <v>930.4</v>
      </c>
      <c r="AF64" s="38"/>
      <c r="AG64" s="38"/>
      <c r="AH64" s="38"/>
      <c r="AI64" s="38" t="s">
        <v>84</v>
      </c>
      <c r="AJ64" s="38" t="s">
        <v>78</v>
      </c>
      <c r="AK64" s="38" t="s">
        <v>79</v>
      </c>
      <c r="AL64" s="38">
        <v>4239</v>
      </c>
      <c r="AM64" s="49">
        <v>310</v>
      </c>
      <c r="AN64" s="49">
        <v>129</v>
      </c>
      <c r="AO64" s="49">
        <v>115</v>
      </c>
      <c r="AP64" s="49"/>
      <c r="AQ64" s="49">
        <v>2226.4</v>
      </c>
      <c r="AR64" s="49">
        <v>541</v>
      </c>
      <c r="AS64" s="49"/>
      <c r="AT64" s="99">
        <f>AM64:AM83+AN64:AN83+AO64:AO83+AP64:AP83+AQ64:AQ83+AR64:AR83+AS64:AS83</f>
        <v>3321.4</v>
      </c>
      <c r="AU64" s="38">
        <v>9</v>
      </c>
      <c r="AV64" s="4" t="s">
        <v>96</v>
      </c>
      <c r="AW64" s="4" t="s">
        <v>50</v>
      </c>
      <c r="AX64" s="4" t="s">
        <v>99</v>
      </c>
    </row>
    <row r="65" spans="1:50" ht="12" customHeight="1">
      <c r="A65" s="9">
        <f t="shared" si="1"/>
        <v>59</v>
      </c>
      <c r="B65" s="10" t="s">
        <v>19</v>
      </c>
      <c r="C65" s="11">
        <v>2</v>
      </c>
      <c r="D65" s="12">
        <v>1988</v>
      </c>
      <c r="E65" s="10">
        <v>3</v>
      </c>
      <c r="F65" s="10">
        <v>3</v>
      </c>
      <c r="G65" s="10">
        <v>33</v>
      </c>
      <c r="H65" s="10">
        <v>0</v>
      </c>
      <c r="I65" s="38">
        <v>156</v>
      </c>
      <c r="J65" s="4">
        <v>0</v>
      </c>
      <c r="K65" s="4">
        <v>0</v>
      </c>
      <c r="L65" s="48">
        <v>312.9</v>
      </c>
      <c r="M65" s="12">
        <v>312.9</v>
      </c>
      <c r="N65" s="7">
        <v>0</v>
      </c>
      <c r="O65" s="7">
        <v>0</v>
      </c>
      <c r="P65" s="7">
        <v>0</v>
      </c>
      <c r="Q65" s="90">
        <v>1757.5</v>
      </c>
      <c r="R65" s="38">
        <v>0</v>
      </c>
      <c r="S65" s="37">
        <f>Q65:Q83+R65:R83</f>
        <v>1757.5</v>
      </c>
      <c r="T65" s="37">
        <f>I65:I83+J65:J83+K65:K83</f>
        <v>156</v>
      </c>
      <c r="U65" s="114">
        <f t="shared" si="0"/>
        <v>2226.4</v>
      </c>
      <c r="V65" s="70">
        <v>1732.8</v>
      </c>
      <c r="W65" s="79">
        <v>9196</v>
      </c>
      <c r="X65" s="84">
        <v>11</v>
      </c>
      <c r="Y65" s="43"/>
      <c r="Z65" s="105" t="s">
        <v>45</v>
      </c>
      <c r="AA65" s="106" t="s">
        <v>46</v>
      </c>
      <c r="AB65" s="37" t="s">
        <v>49</v>
      </c>
      <c r="AC65" s="37" t="s">
        <v>50</v>
      </c>
      <c r="AD65" s="106" t="s">
        <v>42</v>
      </c>
      <c r="AE65" s="48">
        <v>960</v>
      </c>
      <c r="AG65" s="38"/>
      <c r="AH65" s="38"/>
      <c r="AI65" s="38" t="s">
        <v>84</v>
      </c>
      <c r="AJ65" s="38" t="s">
        <v>78</v>
      </c>
      <c r="AK65" s="38" t="s">
        <v>80</v>
      </c>
      <c r="AL65" s="38">
        <v>3985</v>
      </c>
      <c r="AM65" s="49">
        <v>403</v>
      </c>
      <c r="AN65" s="49">
        <v>104</v>
      </c>
      <c r="AO65" s="49">
        <v>165</v>
      </c>
      <c r="AP65" s="49">
        <v>446</v>
      </c>
      <c r="AQ65" s="49">
        <v>1928.5</v>
      </c>
      <c r="AR65" s="49">
        <v>105</v>
      </c>
      <c r="AS65" s="49"/>
      <c r="AT65" s="99">
        <f>AM65:AM83+AN65:AN83+AO65:AO83+AP65:AP83+AQ65:AQ83+AR65:AR83+AS65:AS83</f>
        <v>3151.5</v>
      </c>
      <c r="AU65" s="38">
        <v>75</v>
      </c>
      <c r="AV65" s="4" t="s">
        <v>38</v>
      </c>
      <c r="AW65" s="4" t="s">
        <v>94</v>
      </c>
      <c r="AX65" s="4" t="s">
        <v>99</v>
      </c>
    </row>
    <row r="66" spans="1:50" ht="12" customHeight="1">
      <c r="A66" s="9">
        <f t="shared" si="1"/>
        <v>60</v>
      </c>
      <c r="B66" s="10" t="s">
        <v>19</v>
      </c>
      <c r="C66" s="11">
        <v>3</v>
      </c>
      <c r="D66" s="12">
        <v>1994</v>
      </c>
      <c r="E66" s="10">
        <v>3</v>
      </c>
      <c r="F66" s="10">
        <v>3</v>
      </c>
      <c r="G66" s="10">
        <v>33</v>
      </c>
      <c r="H66" s="10">
        <v>0</v>
      </c>
      <c r="I66" s="38">
        <v>158.2</v>
      </c>
      <c r="J66" s="4">
        <v>0</v>
      </c>
      <c r="K66" s="4">
        <v>0</v>
      </c>
      <c r="L66" s="48">
        <v>617.9</v>
      </c>
      <c r="M66" s="12">
        <v>617.9</v>
      </c>
      <c r="N66" s="7">
        <v>0</v>
      </c>
      <c r="O66" s="7">
        <v>0</v>
      </c>
      <c r="P66" s="7">
        <v>0</v>
      </c>
      <c r="Q66" s="90">
        <v>1717.9</v>
      </c>
      <c r="R66" s="38">
        <v>0</v>
      </c>
      <c r="S66" s="37">
        <f>Q66:Q83+R66:R83</f>
        <v>1717.9</v>
      </c>
      <c r="T66" s="37">
        <f>I66:I83+J66:J83+K66:K83</f>
        <v>158.2</v>
      </c>
      <c r="U66" s="114">
        <f t="shared" si="0"/>
        <v>2494</v>
      </c>
      <c r="V66" s="70">
        <v>1717.6</v>
      </c>
      <c r="W66" s="79">
        <v>10308</v>
      </c>
      <c r="X66" s="79">
        <v>11.7</v>
      </c>
      <c r="Y66" s="43"/>
      <c r="Z66" s="105" t="s">
        <v>45</v>
      </c>
      <c r="AA66" s="106" t="s">
        <v>46</v>
      </c>
      <c r="AB66" s="37" t="s">
        <v>49</v>
      </c>
      <c r="AC66" s="37" t="s">
        <v>50</v>
      </c>
      <c r="AD66" s="106" t="s">
        <v>42</v>
      </c>
      <c r="AE66" s="38">
        <v>905.4</v>
      </c>
      <c r="AF66" s="38"/>
      <c r="AG66" s="38"/>
      <c r="AH66" s="38"/>
      <c r="AI66" s="38" t="s">
        <v>84</v>
      </c>
      <c r="AJ66" s="38" t="s">
        <v>78</v>
      </c>
      <c r="AK66" s="38" t="s">
        <v>79</v>
      </c>
      <c r="AL66" s="38">
        <v>2473</v>
      </c>
      <c r="AM66" s="49">
        <v>89</v>
      </c>
      <c r="AN66" s="49">
        <v>124</v>
      </c>
      <c r="AO66" s="49">
        <v>194</v>
      </c>
      <c r="AP66" s="49"/>
      <c r="AQ66" s="49">
        <v>1173.1</v>
      </c>
      <c r="AR66" s="49"/>
      <c r="AS66" s="49"/>
      <c r="AT66" s="99">
        <f>AM66:AM83+AN66:AN83+AO66:AO83+AP66:AP83+AQ66:AQ83+AR66:AR83+AS66:AS83</f>
        <v>1580.1</v>
      </c>
      <c r="AU66" s="38">
        <v>83</v>
      </c>
      <c r="AV66" s="4" t="s">
        <v>38</v>
      </c>
      <c r="AW66" s="4" t="s">
        <v>94</v>
      </c>
      <c r="AX66" s="4" t="s">
        <v>99</v>
      </c>
    </row>
    <row r="67" spans="1:50" ht="12" customHeight="1">
      <c r="A67" s="9">
        <f t="shared" si="1"/>
        <v>61</v>
      </c>
      <c r="B67" s="10" t="s">
        <v>19</v>
      </c>
      <c r="C67" s="11">
        <v>4</v>
      </c>
      <c r="D67" s="12">
        <v>1992</v>
      </c>
      <c r="E67" s="10">
        <v>3</v>
      </c>
      <c r="F67" s="10">
        <v>3</v>
      </c>
      <c r="G67" s="10">
        <v>32</v>
      </c>
      <c r="H67" s="10">
        <v>0</v>
      </c>
      <c r="I67" s="38">
        <v>139.2</v>
      </c>
      <c r="J67" s="4">
        <v>0</v>
      </c>
      <c r="K67" s="4">
        <v>0</v>
      </c>
      <c r="L67" s="48">
        <v>614.5</v>
      </c>
      <c r="M67" s="12">
        <v>614.5</v>
      </c>
      <c r="N67" s="7">
        <v>0</v>
      </c>
      <c r="O67" s="7">
        <v>0</v>
      </c>
      <c r="P67" s="7">
        <v>0</v>
      </c>
      <c r="Q67" s="90">
        <v>1615.1</v>
      </c>
      <c r="R67" s="38">
        <v>47.4</v>
      </c>
      <c r="S67" s="37">
        <f>Q67:Q83+R67:R83</f>
        <v>1662.5</v>
      </c>
      <c r="T67" s="37">
        <f>I67:I83+J67:J83+K67:K83</f>
        <v>139.2</v>
      </c>
      <c r="U67" s="114">
        <f t="shared" si="0"/>
        <v>2416.2000000000003</v>
      </c>
      <c r="V67" s="70">
        <v>1659.8</v>
      </c>
      <c r="W67" s="79">
        <v>9742</v>
      </c>
      <c r="X67" s="79">
        <v>11.4</v>
      </c>
      <c r="Y67" s="43"/>
      <c r="Z67" s="105" t="s">
        <v>45</v>
      </c>
      <c r="AA67" s="106" t="s">
        <v>46</v>
      </c>
      <c r="AB67" s="37" t="s">
        <v>49</v>
      </c>
      <c r="AC67" s="37" t="s">
        <v>50</v>
      </c>
      <c r="AD67" s="106" t="s">
        <v>42</v>
      </c>
      <c r="AE67" s="38">
        <v>811.3</v>
      </c>
      <c r="AF67" s="38"/>
      <c r="AG67" s="38"/>
      <c r="AH67" s="38"/>
      <c r="AI67" s="38" t="s">
        <v>84</v>
      </c>
      <c r="AJ67" s="38" t="s">
        <v>78</v>
      </c>
      <c r="AK67" s="38" t="s">
        <v>79</v>
      </c>
      <c r="AL67" s="38">
        <v>3874</v>
      </c>
      <c r="AM67" s="49">
        <v>809</v>
      </c>
      <c r="AN67" s="49">
        <v>50</v>
      </c>
      <c r="AO67" s="49">
        <v>123</v>
      </c>
      <c r="AP67" s="49">
        <v>525</v>
      </c>
      <c r="AQ67" s="49">
        <v>1566.9</v>
      </c>
      <c r="AR67" s="49"/>
      <c r="AS67" s="49"/>
      <c r="AT67" s="99">
        <f>AM67:AM83+AN67:AN83+AO67:AO83+AP67:AP83+AQ67:AQ83+AR67:AR83+AS67:AS83</f>
        <v>3073.9</v>
      </c>
      <c r="AU67" s="38">
        <v>74</v>
      </c>
      <c r="AV67" s="4" t="s">
        <v>38</v>
      </c>
      <c r="AW67" s="4" t="s">
        <v>94</v>
      </c>
      <c r="AX67" s="4" t="s">
        <v>99</v>
      </c>
    </row>
    <row r="68" spans="1:50" ht="12" customHeight="1">
      <c r="A68" s="9">
        <f t="shared" si="1"/>
        <v>62</v>
      </c>
      <c r="B68" s="38" t="s">
        <v>19</v>
      </c>
      <c r="C68" s="64">
        <v>5</v>
      </c>
      <c r="D68" s="62">
        <v>1990</v>
      </c>
      <c r="E68" s="62">
        <v>3</v>
      </c>
      <c r="F68" s="62">
        <v>3</v>
      </c>
      <c r="G68" s="62">
        <v>33</v>
      </c>
      <c r="H68" s="61">
        <v>0</v>
      </c>
      <c r="I68" s="62">
        <v>121.4</v>
      </c>
      <c r="J68" s="65">
        <v>0</v>
      </c>
      <c r="K68" s="65">
        <v>0</v>
      </c>
      <c r="L68" s="63">
        <v>636</v>
      </c>
      <c r="M68" s="63">
        <v>636</v>
      </c>
      <c r="N68" s="37">
        <v>0</v>
      </c>
      <c r="O68" s="37">
        <v>0</v>
      </c>
      <c r="P68" s="37"/>
      <c r="Q68" s="117">
        <v>1630.6</v>
      </c>
      <c r="R68" s="60">
        <v>0</v>
      </c>
      <c r="S68" s="37">
        <f>Q68:Q83+R68:R83</f>
        <v>1630.6</v>
      </c>
      <c r="T68" s="37">
        <f>I68:I83+J68:J83+K68:K83</f>
        <v>121.4</v>
      </c>
      <c r="U68" s="114">
        <f t="shared" si="0"/>
        <v>2388</v>
      </c>
      <c r="V68" s="96">
        <v>1664.5</v>
      </c>
      <c r="W68" s="79">
        <v>10190</v>
      </c>
      <c r="X68" s="79">
        <v>11.7</v>
      </c>
      <c r="Y68" s="43"/>
      <c r="Z68" s="51" t="s">
        <v>45</v>
      </c>
      <c r="AA68" s="51" t="s">
        <v>46</v>
      </c>
      <c r="AB68" s="37" t="s">
        <v>49</v>
      </c>
      <c r="AC68" s="37" t="s">
        <v>50</v>
      </c>
      <c r="AD68" s="106" t="s">
        <v>42</v>
      </c>
      <c r="AE68" s="62">
        <v>887.8</v>
      </c>
      <c r="AF68" s="39"/>
      <c r="AG68" s="39"/>
      <c r="AH68" s="39"/>
      <c r="AI68" s="62" t="s">
        <v>84</v>
      </c>
      <c r="AJ68" s="62" t="s">
        <v>78</v>
      </c>
      <c r="AK68" s="62" t="s">
        <v>79</v>
      </c>
      <c r="AL68" s="38">
        <v>4007</v>
      </c>
      <c r="AM68" s="101">
        <v>364</v>
      </c>
      <c r="AN68" s="101">
        <v>79</v>
      </c>
      <c r="AO68" s="101">
        <v>180</v>
      </c>
      <c r="AP68" s="101">
        <v>207</v>
      </c>
      <c r="AQ68" s="101">
        <v>2261.5</v>
      </c>
      <c r="AR68" s="101">
        <v>100</v>
      </c>
      <c r="AS68" s="101"/>
      <c r="AT68" s="99">
        <f>AM68:AM83+AN68:AN83+AO68:AO83+AP68:AP83+AQ68:AQ83+AR68:AR83+AS68:AS83</f>
        <v>3191.5</v>
      </c>
      <c r="AU68" s="38">
        <v>74</v>
      </c>
      <c r="AV68" s="4" t="s">
        <v>38</v>
      </c>
      <c r="AW68" s="4" t="s">
        <v>94</v>
      </c>
      <c r="AX68" s="4" t="s">
        <v>99</v>
      </c>
    </row>
    <row r="69" spans="1:50" s="36" customFormat="1" ht="12" customHeight="1">
      <c r="A69" s="54">
        <f>A68+1</f>
        <v>63</v>
      </c>
      <c r="B69" s="10" t="s">
        <v>19</v>
      </c>
      <c r="C69" s="11">
        <v>6</v>
      </c>
      <c r="D69" s="12">
        <v>1992</v>
      </c>
      <c r="E69" s="10">
        <v>3</v>
      </c>
      <c r="F69" s="10">
        <v>3</v>
      </c>
      <c r="G69" s="10">
        <v>36</v>
      </c>
      <c r="H69" s="10">
        <v>0</v>
      </c>
      <c r="I69" s="38">
        <v>121.4</v>
      </c>
      <c r="J69" s="4">
        <v>54.9</v>
      </c>
      <c r="K69" s="4">
        <v>0</v>
      </c>
      <c r="L69" s="48">
        <v>466.5</v>
      </c>
      <c r="M69" s="12">
        <v>466.5</v>
      </c>
      <c r="N69" s="7">
        <v>0</v>
      </c>
      <c r="O69" s="7">
        <v>0</v>
      </c>
      <c r="P69" s="7">
        <v>0</v>
      </c>
      <c r="Q69" s="90">
        <v>1269.4</v>
      </c>
      <c r="R69" s="38">
        <v>0</v>
      </c>
      <c r="S69" s="37">
        <f>Q69:Q83+R69:R83</f>
        <v>1269.4</v>
      </c>
      <c r="T69" s="37">
        <f>I69:I83+J69:J83+K69:K83</f>
        <v>176.3</v>
      </c>
      <c r="U69" s="114">
        <f t="shared" si="0"/>
        <v>1912.2</v>
      </c>
      <c r="V69" s="70">
        <v>1260</v>
      </c>
      <c r="W69" s="85">
        <v>6867</v>
      </c>
      <c r="X69" s="85">
        <v>11.2</v>
      </c>
      <c r="Y69" s="66"/>
      <c r="Z69" s="105" t="s">
        <v>45</v>
      </c>
      <c r="AA69" s="106" t="s">
        <v>46</v>
      </c>
      <c r="AB69" s="37" t="s">
        <v>49</v>
      </c>
      <c r="AC69" s="37" t="s">
        <v>50</v>
      </c>
      <c r="AD69" s="106" t="s">
        <v>42</v>
      </c>
      <c r="AE69" s="38"/>
      <c r="AF69" s="38">
        <v>814.3</v>
      </c>
      <c r="AG69" s="38"/>
      <c r="AH69" s="38"/>
      <c r="AI69" s="38" t="s">
        <v>77</v>
      </c>
      <c r="AJ69" s="38" t="s">
        <v>78</v>
      </c>
      <c r="AK69" s="38" t="s">
        <v>80</v>
      </c>
      <c r="AL69" s="37">
        <v>2292</v>
      </c>
      <c r="AM69" s="49"/>
      <c r="AN69" s="49">
        <v>148.4</v>
      </c>
      <c r="AO69" s="49">
        <v>97.6</v>
      </c>
      <c r="AP69" s="49"/>
      <c r="AQ69" s="49">
        <v>1186.9</v>
      </c>
      <c r="AR69" s="49">
        <v>246</v>
      </c>
      <c r="AS69" s="49"/>
      <c r="AT69" s="99">
        <f>AM69:AM83+AN69:AN83+AO69:AO83+AP69:AP83+AQ69:AQ83+AR69:AR83+AS69:AS83</f>
        <v>1678.9</v>
      </c>
      <c r="AU69" s="37">
        <v>77</v>
      </c>
      <c r="AV69" s="37" t="s">
        <v>38</v>
      </c>
      <c r="AW69" s="37" t="s">
        <v>94</v>
      </c>
      <c r="AX69" s="37" t="s">
        <v>99</v>
      </c>
    </row>
    <row r="70" spans="1:50" ht="12" customHeight="1">
      <c r="A70" s="9">
        <f>A69+1</f>
        <v>64</v>
      </c>
      <c r="B70" s="10" t="s">
        <v>19</v>
      </c>
      <c r="C70" s="11">
        <v>7</v>
      </c>
      <c r="D70" s="12">
        <v>2002</v>
      </c>
      <c r="E70" s="10">
        <v>3</v>
      </c>
      <c r="F70" s="10">
        <v>3</v>
      </c>
      <c r="G70" s="10">
        <v>33</v>
      </c>
      <c r="H70" s="10">
        <v>0</v>
      </c>
      <c r="I70" s="38">
        <v>156.3</v>
      </c>
      <c r="J70" s="4">
        <v>0</v>
      </c>
      <c r="K70" s="4">
        <v>0</v>
      </c>
      <c r="L70" s="48">
        <v>632.8</v>
      </c>
      <c r="M70" s="12">
        <v>632.8</v>
      </c>
      <c r="N70" s="7">
        <v>0</v>
      </c>
      <c r="O70" s="7">
        <v>0</v>
      </c>
      <c r="P70" s="7">
        <v>0</v>
      </c>
      <c r="Q70" s="90">
        <v>1688.2</v>
      </c>
      <c r="R70" s="38">
        <v>0</v>
      </c>
      <c r="S70" s="37">
        <f>Q70:Q83+R70:R83</f>
        <v>1688.2</v>
      </c>
      <c r="T70" s="37">
        <f>I70:I83+J70:J83+K70:K83</f>
        <v>156.3</v>
      </c>
      <c r="U70" s="114">
        <f t="shared" si="0"/>
        <v>2477.3</v>
      </c>
      <c r="V70" s="70">
        <v>1719.1</v>
      </c>
      <c r="W70" s="79">
        <v>9609</v>
      </c>
      <c r="X70" s="79"/>
      <c r="Y70" s="43"/>
      <c r="Z70" s="105" t="s">
        <v>45</v>
      </c>
      <c r="AA70" s="106" t="s">
        <v>46</v>
      </c>
      <c r="AB70" s="37" t="s">
        <v>49</v>
      </c>
      <c r="AC70" s="37" t="s">
        <v>50</v>
      </c>
      <c r="AD70" s="106" t="s">
        <v>42</v>
      </c>
      <c r="AE70" s="38"/>
      <c r="AF70" s="38">
        <v>1149.8</v>
      </c>
      <c r="AG70" s="38"/>
      <c r="AH70" s="38"/>
      <c r="AI70" s="38" t="s">
        <v>84</v>
      </c>
      <c r="AJ70" s="38" t="s">
        <v>78</v>
      </c>
      <c r="AK70" s="38" t="s">
        <v>80</v>
      </c>
      <c r="AL70" s="38"/>
      <c r="AM70" s="10"/>
      <c r="AN70" s="10">
        <v>203.2</v>
      </c>
      <c r="AO70" s="10">
        <v>121.8</v>
      </c>
      <c r="AP70" s="10"/>
      <c r="AQ70" s="10">
        <v>231.7</v>
      </c>
      <c r="AR70" s="10">
        <v>325</v>
      </c>
      <c r="AS70" s="10"/>
      <c r="AT70" s="99">
        <f>AM70:AM83+AN70:AN83+AO70:AO83+AP70:AP83+AQ70:AQ83+AR70:AR83+AS70:AS83</f>
        <v>881.7</v>
      </c>
      <c r="AU70" s="38">
        <v>54</v>
      </c>
      <c r="AV70" s="4" t="s">
        <v>38</v>
      </c>
      <c r="AW70" s="4" t="s">
        <v>94</v>
      </c>
      <c r="AX70" s="4" t="s">
        <v>99</v>
      </c>
    </row>
    <row r="71" spans="1:50" ht="12" customHeight="1">
      <c r="A71" s="9">
        <f>A70+1</f>
        <v>65</v>
      </c>
      <c r="B71" s="10" t="s">
        <v>19</v>
      </c>
      <c r="C71" s="11" t="s">
        <v>20</v>
      </c>
      <c r="D71" s="12">
        <v>1994</v>
      </c>
      <c r="E71" s="10">
        <v>3</v>
      </c>
      <c r="F71" s="10">
        <v>3</v>
      </c>
      <c r="G71" s="10">
        <v>33</v>
      </c>
      <c r="H71" s="10">
        <v>0</v>
      </c>
      <c r="I71" s="38">
        <v>94.8</v>
      </c>
      <c r="J71" s="4">
        <v>0</v>
      </c>
      <c r="K71" s="4">
        <v>0</v>
      </c>
      <c r="L71" s="48">
        <v>554.1</v>
      </c>
      <c r="M71" s="12">
        <v>554.1</v>
      </c>
      <c r="N71" s="7">
        <v>0</v>
      </c>
      <c r="O71" s="7">
        <v>0</v>
      </c>
      <c r="P71" s="7">
        <v>0</v>
      </c>
      <c r="Q71" s="90">
        <v>1679.3</v>
      </c>
      <c r="R71" s="38">
        <v>0</v>
      </c>
      <c r="S71" s="37">
        <f>Q71:Q83+R71:R83</f>
        <v>1679.3</v>
      </c>
      <c r="T71" s="37">
        <f>I71:I83+J71:J83+K71:K83</f>
        <v>94.8</v>
      </c>
      <c r="U71" s="114">
        <f t="shared" si="0"/>
        <v>2328.2</v>
      </c>
      <c r="V71" s="70">
        <v>1681</v>
      </c>
      <c r="W71" s="79">
        <v>10416</v>
      </c>
      <c r="X71" s="79">
        <v>11.7</v>
      </c>
      <c r="Y71" s="43"/>
      <c r="Z71" s="105" t="s">
        <v>45</v>
      </c>
      <c r="AA71" s="106" t="s">
        <v>46</v>
      </c>
      <c r="AB71" s="37" t="s">
        <v>49</v>
      </c>
      <c r="AC71" s="37" t="s">
        <v>50</v>
      </c>
      <c r="AD71" s="106" t="s">
        <v>42</v>
      </c>
      <c r="AE71" s="38"/>
      <c r="AF71" s="38"/>
      <c r="AG71" s="38"/>
      <c r="AH71" s="38">
        <v>1260</v>
      </c>
      <c r="AI71" s="38" t="s">
        <v>84</v>
      </c>
      <c r="AJ71" s="38" t="s">
        <v>78</v>
      </c>
      <c r="AK71" s="38" t="s">
        <v>79</v>
      </c>
      <c r="AL71" s="38">
        <v>3920</v>
      </c>
      <c r="AM71" s="49">
        <v>325</v>
      </c>
      <c r="AN71" s="49">
        <v>87</v>
      </c>
      <c r="AO71" s="49">
        <v>120</v>
      </c>
      <c r="AP71" s="49">
        <v>467</v>
      </c>
      <c r="AQ71" s="49">
        <v>1930.8</v>
      </c>
      <c r="AR71" s="49">
        <v>100</v>
      </c>
      <c r="AS71" s="49"/>
      <c r="AT71" s="99">
        <f>AM71:AM83+AN71:AN83+AO71:AO83+AP71:AP83+AQ71:AQ83+AR71:AR83+AS71:AS83</f>
        <v>3029.8</v>
      </c>
      <c r="AU71" s="38">
        <v>74</v>
      </c>
      <c r="AV71" s="4" t="s">
        <v>38</v>
      </c>
      <c r="AW71" s="4" t="s">
        <v>94</v>
      </c>
      <c r="AX71" s="4" t="s">
        <v>99</v>
      </c>
    </row>
    <row r="72" spans="1:50" ht="12" customHeight="1">
      <c r="A72" s="9">
        <f>A71+1</f>
        <v>66</v>
      </c>
      <c r="B72" s="10" t="s">
        <v>19</v>
      </c>
      <c r="C72" s="11">
        <v>9</v>
      </c>
      <c r="D72" s="12">
        <v>1991</v>
      </c>
      <c r="E72" s="10">
        <v>3</v>
      </c>
      <c r="F72" s="10">
        <v>3</v>
      </c>
      <c r="G72" s="10">
        <v>36</v>
      </c>
      <c r="H72" s="10">
        <v>0</v>
      </c>
      <c r="I72" s="38">
        <v>105.6</v>
      </c>
      <c r="J72" s="4">
        <v>54.9</v>
      </c>
      <c r="K72" s="4">
        <v>0</v>
      </c>
      <c r="L72" s="48">
        <v>456.5</v>
      </c>
      <c r="M72" s="12">
        <v>456.5</v>
      </c>
      <c r="N72" s="7">
        <v>0</v>
      </c>
      <c r="O72" s="7">
        <v>0</v>
      </c>
      <c r="P72" s="7">
        <v>0</v>
      </c>
      <c r="Q72" s="90">
        <v>1245.4</v>
      </c>
      <c r="R72" s="38">
        <v>0</v>
      </c>
      <c r="S72" s="37">
        <f>Q72:Q83+R72:R83</f>
        <v>1245.4</v>
      </c>
      <c r="T72" s="37">
        <f>I72:I83+J72:J83+K72:K83</f>
        <v>160.5</v>
      </c>
      <c r="U72" s="114">
        <f aca="true" t="shared" si="2" ref="U72:U82">I72+J72+K72+L72+Q72+R72</f>
        <v>1862.4</v>
      </c>
      <c r="V72" s="70">
        <v>1247.4</v>
      </c>
      <c r="W72" s="79">
        <v>6864</v>
      </c>
      <c r="X72" s="79">
        <v>11.4</v>
      </c>
      <c r="Y72" s="43"/>
      <c r="Z72" s="105" t="s">
        <v>45</v>
      </c>
      <c r="AA72" s="106" t="s">
        <v>46</v>
      </c>
      <c r="AB72" s="37" t="s">
        <v>49</v>
      </c>
      <c r="AC72" s="37" t="s">
        <v>50</v>
      </c>
      <c r="AD72" s="106" t="s">
        <v>42</v>
      </c>
      <c r="AE72" s="38"/>
      <c r="AF72" s="38">
        <v>810.6</v>
      </c>
      <c r="AG72" s="38"/>
      <c r="AH72" s="38"/>
      <c r="AI72" s="38" t="s">
        <v>77</v>
      </c>
      <c r="AJ72" s="38" t="s">
        <v>78</v>
      </c>
      <c r="AK72" s="38" t="s">
        <v>80</v>
      </c>
      <c r="AL72" s="38">
        <v>2860</v>
      </c>
      <c r="AM72" s="49">
        <v>373</v>
      </c>
      <c r="AN72" s="49">
        <v>42.9</v>
      </c>
      <c r="AO72" s="49">
        <v>97</v>
      </c>
      <c r="AP72" s="49"/>
      <c r="AQ72" s="49">
        <v>1500</v>
      </c>
      <c r="AR72" s="49">
        <v>245</v>
      </c>
      <c r="AS72" s="49"/>
      <c r="AT72" s="99">
        <f>AM72:AM83+AN72:AN83+AO72:AO83+AP72:AP83+AQ72:AQ83+AR72:AR83+AS72:AS83</f>
        <v>2257.9</v>
      </c>
      <c r="AU72" s="38">
        <v>77</v>
      </c>
      <c r="AV72" s="4" t="s">
        <v>38</v>
      </c>
      <c r="AW72" s="4" t="s">
        <v>94</v>
      </c>
      <c r="AX72" s="4" t="s">
        <v>99</v>
      </c>
    </row>
    <row r="73" spans="1:50" ht="12" customHeight="1">
      <c r="A73" s="9">
        <f aca="true" t="shared" si="3" ref="A73:A82">A72+1</f>
        <v>67</v>
      </c>
      <c r="B73" s="10" t="s">
        <v>21</v>
      </c>
      <c r="C73" s="11">
        <v>14</v>
      </c>
      <c r="D73" s="12">
        <v>1962</v>
      </c>
      <c r="E73" s="10">
        <v>2</v>
      </c>
      <c r="F73" s="10">
        <v>2</v>
      </c>
      <c r="G73" s="10">
        <v>12</v>
      </c>
      <c r="H73" s="10">
        <v>0</v>
      </c>
      <c r="I73" s="38">
        <v>57.1</v>
      </c>
      <c r="J73" s="4">
        <v>0</v>
      </c>
      <c r="K73" s="4">
        <v>0</v>
      </c>
      <c r="L73" s="48">
        <v>0</v>
      </c>
      <c r="M73" s="12">
        <v>0</v>
      </c>
      <c r="N73" s="7">
        <v>0</v>
      </c>
      <c r="O73" s="7">
        <v>0</v>
      </c>
      <c r="P73" s="7">
        <v>0</v>
      </c>
      <c r="Q73" s="90">
        <v>547.4</v>
      </c>
      <c r="R73" s="38">
        <v>0</v>
      </c>
      <c r="S73" s="37">
        <f>Q73:Q83+R73:R83</f>
        <v>547.4</v>
      </c>
      <c r="T73" s="37">
        <f>I73:I83+J73:J83+K73:K83</f>
        <v>57.1</v>
      </c>
      <c r="U73" s="114">
        <f t="shared" si="2"/>
        <v>604.5</v>
      </c>
      <c r="V73" s="71">
        <v>549.2</v>
      </c>
      <c r="W73" s="79">
        <v>2569</v>
      </c>
      <c r="X73" s="79">
        <v>6.3</v>
      </c>
      <c r="Y73" s="43"/>
      <c r="Z73" s="105" t="s">
        <v>45</v>
      </c>
      <c r="AA73" s="37" t="s">
        <v>50</v>
      </c>
      <c r="AB73" s="37" t="s">
        <v>49</v>
      </c>
      <c r="AC73" s="37" t="s">
        <v>50</v>
      </c>
      <c r="AD73" s="106" t="s">
        <v>42</v>
      </c>
      <c r="AE73" s="38"/>
      <c r="AF73" s="38">
        <v>579</v>
      </c>
      <c r="AG73" s="38"/>
      <c r="AH73" s="38"/>
      <c r="AI73" s="38" t="s">
        <v>89</v>
      </c>
      <c r="AJ73" s="38" t="s">
        <v>78</v>
      </c>
      <c r="AK73" s="38" t="s">
        <v>88</v>
      </c>
      <c r="AL73" s="38">
        <v>939</v>
      </c>
      <c r="AM73" s="49"/>
      <c r="AN73" s="49"/>
      <c r="AO73" s="49">
        <v>45</v>
      </c>
      <c r="AP73" s="49"/>
      <c r="AQ73" s="49">
        <v>486.2</v>
      </c>
      <c r="AR73" s="49"/>
      <c r="AS73" s="49"/>
      <c r="AT73" s="99">
        <f>AM73:AM83+AN73:AN83+AO73:AO83+AP73:AP83+AQ73:AQ83+AR73:AR83+AS73:AS83</f>
        <v>531.2</v>
      </c>
      <c r="AU73" s="38">
        <v>56</v>
      </c>
      <c r="AV73" s="4" t="s">
        <v>38</v>
      </c>
      <c r="AW73" s="4" t="s">
        <v>94</v>
      </c>
      <c r="AX73" s="4" t="s">
        <v>99</v>
      </c>
    </row>
    <row r="74" spans="1:50" ht="12" customHeight="1">
      <c r="A74" s="9">
        <f t="shared" si="3"/>
        <v>68</v>
      </c>
      <c r="B74" s="10" t="s">
        <v>21</v>
      </c>
      <c r="C74" s="11">
        <v>34</v>
      </c>
      <c r="D74" s="12">
        <v>1975</v>
      </c>
      <c r="E74" s="10">
        <v>2</v>
      </c>
      <c r="F74" s="10">
        <v>2</v>
      </c>
      <c r="G74" s="10">
        <v>12</v>
      </c>
      <c r="H74" s="10">
        <v>0</v>
      </c>
      <c r="I74" s="61">
        <v>83.1</v>
      </c>
      <c r="J74" s="19">
        <v>0</v>
      </c>
      <c r="K74" s="4">
        <v>0</v>
      </c>
      <c r="L74" s="48">
        <v>299.5</v>
      </c>
      <c r="M74" s="12">
        <v>299.5</v>
      </c>
      <c r="N74" s="7">
        <v>0</v>
      </c>
      <c r="O74" s="7">
        <v>0</v>
      </c>
      <c r="P74" s="7">
        <v>0</v>
      </c>
      <c r="Q74" s="90">
        <v>540.6</v>
      </c>
      <c r="R74" s="38">
        <v>0</v>
      </c>
      <c r="S74" s="37">
        <f>Q74:Q83+R74:R83</f>
        <v>540.6</v>
      </c>
      <c r="T74" s="37">
        <f>I74:I83+J74:J83+K74:K83</f>
        <v>83.1</v>
      </c>
      <c r="U74" s="114">
        <f t="shared" si="2"/>
        <v>923.2</v>
      </c>
      <c r="V74" s="71">
        <v>540.8</v>
      </c>
      <c r="W74" s="78">
        <v>2820</v>
      </c>
      <c r="X74" s="78">
        <v>8.2</v>
      </c>
      <c r="Y74" s="44"/>
      <c r="Z74" s="105" t="s">
        <v>45</v>
      </c>
      <c r="AA74" s="37" t="s">
        <v>50</v>
      </c>
      <c r="AB74" s="37" t="s">
        <v>49</v>
      </c>
      <c r="AC74" s="37" t="s">
        <v>50</v>
      </c>
      <c r="AD74" s="106" t="s">
        <v>42</v>
      </c>
      <c r="AE74" s="38"/>
      <c r="AF74" s="38">
        <v>480</v>
      </c>
      <c r="AG74" s="38"/>
      <c r="AH74" s="38"/>
      <c r="AI74" s="38" t="s">
        <v>77</v>
      </c>
      <c r="AJ74" s="38" t="s">
        <v>78</v>
      </c>
      <c r="AK74" s="38" t="s">
        <v>78</v>
      </c>
      <c r="AL74" s="38">
        <v>1217</v>
      </c>
      <c r="AM74" s="49"/>
      <c r="AN74" s="49"/>
      <c r="AO74" s="49">
        <v>72</v>
      </c>
      <c r="AP74" s="49"/>
      <c r="AQ74" s="49">
        <v>855.1</v>
      </c>
      <c r="AR74" s="49"/>
      <c r="AS74" s="49"/>
      <c r="AT74" s="99">
        <f>AM74:AM83+AN74:AN83+AO74:AO83+AP74:AP83+AQ74:AQ83+AR74:AR83+AS74:AS83</f>
        <v>927.1</v>
      </c>
      <c r="AU74" s="38">
        <v>24</v>
      </c>
      <c r="AV74" s="4" t="s">
        <v>38</v>
      </c>
      <c r="AW74" s="4" t="s">
        <v>50</v>
      </c>
      <c r="AX74" s="4" t="s">
        <v>99</v>
      </c>
    </row>
    <row r="75" spans="1:50" ht="12" customHeight="1">
      <c r="A75" s="9">
        <f t="shared" si="3"/>
        <v>69</v>
      </c>
      <c r="B75" s="10" t="s">
        <v>21</v>
      </c>
      <c r="C75" s="11">
        <v>50</v>
      </c>
      <c r="D75" s="12">
        <v>1967</v>
      </c>
      <c r="E75" s="10">
        <v>2</v>
      </c>
      <c r="F75" s="10">
        <v>2</v>
      </c>
      <c r="G75" s="10">
        <v>13</v>
      </c>
      <c r="H75" s="10">
        <v>0</v>
      </c>
      <c r="I75" s="38">
        <v>50.8</v>
      </c>
      <c r="J75" s="4">
        <v>0</v>
      </c>
      <c r="K75" s="4">
        <v>0</v>
      </c>
      <c r="L75" s="48">
        <v>0</v>
      </c>
      <c r="M75" s="12">
        <v>0</v>
      </c>
      <c r="N75" s="7">
        <v>0</v>
      </c>
      <c r="O75" s="7">
        <v>0</v>
      </c>
      <c r="P75" s="7">
        <v>0</v>
      </c>
      <c r="Q75" s="90">
        <v>496.6</v>
      </c>
      <c r="R75" s="38">
        <v>0</v>
      </c>
      <c r="S75" s="37">
        <f>Q75:Q83+R75:R83</f>
        <v>496.6</v>
      </c>
      <c r="T75" s="37">
        <f>I75:I83+J75:J83+K75:K83</f>
        <v>50.8</v>
      </c>
      <c r="U75" s="114">
        <f t="shared" si="2"/>
        <v>547.4</v>
      </c>
      <c r="V75" s="71">
        <v>496.5</v>
      </c>
      <c r="W75" s="78"/>
      <c r="X75" s="78"/>
      <c r="Y75" s="44"/>
      <c r="Z75" s="105" t="s">
        <v>45</v>
      </c>
      <c r="AA75" s="37" t="s">
        <v>50</v>
      </c>
      <c r="AB75" s="37" t="s">
        <v>49</v>
      </c>
      <c r="AC75" s="37" t="s">
        <v>50</v>
      </c>
      <c r="AD75" s="106" t="s">
        <v>42</v>
      </c>
      <c r="AE75" s="38"/>
      <c r="AF75" s="38">
        <v>507.64</v>
      </c>
      <c r="AG75" s="38"/>
      <c r="AH75" s="38"/>
      <c r="AI75" s="38" t="s">
        <v>84</v>
      </c>
      <c r="AJ75" s="38" t="s">
        <v>78</v>
      </c>
      <c r="AK75" s="38" t="s">
        <v>80</v>
      </c>
      <c r="AL75" s="38">
        <v>2441</v>
      </c>
      <c r="AM75" s="10"/>
      <c r="AN75" s="10"/>
      <c r="AO75" s="10">
        <v>71.5</v>
      </c>
      <c r="AP75" s="10"/>
      <c r="AQ75" s="10">
        <v>2011.7</v>
      </c>
      <c r="AR75" s="10"/>
      <c r="AS75" s="10"/>
      <c r="AT75" s="99">
        <f>AM75:AM83+AN75:AN83+AO75:AO83+AP75:AP83+AQ75:AQ83+AR75:AR83+AS75:AS83</f>
        <v>2083.2</v>
      </c>
      <c r="AU75" s="38">
        <v>31</v>
      </c>
      <c r="AV75" s="4" t="s">
        <v>38</v>
      </c>
      <c r="AW75" s="4" t="s">
        <v>50</v>
      </c>
      <c r="AX75" s="4" t="s">
        <v>99</v>
      </c>
    </row>
    <row r="76" spans="1:50" ht="12" customHeight="1">
      <c r="A76" s="9">
        <f t="shared" si="3"/>
        <v>70</v>
      </c>
      <c r="B76" s="10" t="s">
        <v>22</v>
      </c>
      <c r="C76" s="11" t="s">
        <v>20</v>
      </c>
      <c r="D76" s="12">
        <v>1981</v>
      </c>
      <c r="E76" s="10">
        <v>2</v>
      </c>
      <c r="F76" s="10">
        <v>2</v>
      </c>
      <c r="G76" s="10">
        <v>11</v>
      </c>
      <c r="H76" s="10">
        <v>0</v>
      </c>
      <c r="I76" s="38">
        <v>42.4</v>
      </c>
      <c r="J76" s="4">
        <v>0</v>
      </c>
      <c r="K76" s="4">
        <v>0</v>
      </c>
      <c r="L76" s="48">
        <v>0</v>
      </c>
      <c r="M76" s="12">
        <v>0</v>
      </c>
      <c r="N76" s="7">
        <v>0</v>
      </c>
      <c r="O76" s="7">
        <v>0</v>
      </c>
      <c r="P76" s="7">
        <v>0</v>
      </c>
      <c r="Q76" s="90">
        <v>424.2</v>
      </c>
      <c r="R76" s="38">
        <v>44.4</v>
      </c>
      <c r="S76" s="37">
        <f>Q76:Q83+R76:R83</f>
        <v>468.59999999999997</v>
      </c>
      <c r="T76" s="37">
        <f>I76:I83+J76:J83+K76:K83</f>
        <v>42.4</v>
      </c>
      <c r="U76" s="114">
        <f t="shared" si="2"/>
        <v>510.99999999999994</v>
      </c>
      <c r="V76" s="71">
        <v>468.6</v>
      </c>
      <c r="W76" s="86">
        <v>2341</v>
      </c>
      <c r="X76" s="86">
        <v>6.35</v>
      </c>
      <c r="Y76" s="44"/>
      <c r="Z76" s="105" t="s">
        <v>45</v>
      </c>
      <c r="AA76" s="106" t="s">
        <v>46</v>
      </c>
      <c r="AB76" s="37" t="s">
        <v>49</v>
      </c>
      <c r="AC76" s="37" t="s">
        <v>50</v>
      </c>
      <c r="AD76" s="37" t="s">
        <v>42</v>
      </c>
      <c r="AE76" s="38"/>
      <c r="AF76" s="38"/>
      <c r="AG76" s="38"/>
      <c r="AH76" s="38">
        <v>519.9</v>
      </c>
      <c r="AI76" s="38" t="s">
        <v>84</v>
      </c>
      <c r="AJ76" s="38" t="s">
        <v>78</v>
      </c>
      <c r="AK76" s="38" t="s">
        <v>91</v>
      </c>
      <c r="AL76" s="38">
        <v>2158</v>
      </c>
      <c r="AM76" s="49"/>
      <c r="AN76" s="49"/>
      <c r="AO76" s="49">
        <v>64</v>
      </c>
      <c r="AP76" s="49"/>
      <c r="AQ76" s="49">
        <v>1725.3</v>
      </c>
      <c r="AR76" s="49"/>
      <c r="AS76" s="49"/>
      <c r="AT76" s="99">
        <f>AM76:AM83+AN76:AN83+AO76:AO83+AP76:AP83+AQ76:AQ83+AR76:AR83+AS76:AS83</f>
        <v>1789.3</v>
      </c>
      <c r="AU76" s="38">
        <v>25</v>
      </c>
      <c r="AV76" s="4" t="s">
        <v>38</v>
      </c>
      <c r="AW76" s="4" t="s">
        <v>50</v>
      </c>
      <c r="AX76" s="4" t="s">
        <v>99</v>
      </c>
    </row>
    <row r="77" spans="1:50" ht="12" customHeight="1">
      <c r="A77" s="9">
        <f>A76+1</f>
        <v>71</v>
      </c>
      <c r="B77" s="10" t="s">
        <v>22</v>
      </c>
      <c r="C77" s="11">
        <v>8</v>
      </c>
      <c r="D77" s="12">
        <v>1968</v>
      </c>
      <c r="E77" s="10">
        <v>2</v>
      </c>
      <c r="F77" s="10">
        <v>2</v>
      </c>
      <c r="G77" s="10">
        <v>12</v>
      </c>
      <c r="H77" s="10">
        <v>0</v>
      </c>
      <c r="I77" s="38">
        <v>44</v>
      </c>
      <c r="J77" s="4">
        <v>0</v>
      </c>
      <c r="K77" s="4">
        <v>0</v>
      </c>
      <c r="L77" s="48">
        <v>0</v>
      </c>
      <c r="M77" s="12">
        <v>0</v>
      </c>
      <c r="N77" s="7">
        <v>0</v>
      </c>
      <c r="O77" s="7">
        <v>0</v>
      </c>
      <c r="P77" s="7">
        <v>0</v>
      </c>
      <c r="Q77" s="90">
        <v>491.6</v>
      </c>
      <c r="R77" s="38">
        <v>0</v>
      </c>
      <c r="S77" s="37">
        <f>Q77:Q83+R77:R83</f>
        <v>491.6</v>
      </c>
      <c r="T77" s="37">
        <f>I77:I83+J77:J83+K77:K83</f>
        <v>44</v>
      </c>
      <c r="U77" s="114">
        <f t="shared" si="2"/>
        <v>535.6</v>
      </c>
      <c r="V77" s="71">
        <v>492.1</v>
      </c>
      <c r="W77" s="86">
        <v>2447</v>
      </c>
      <c r="X77" s="86">
        <v>6.8</v>
      </c>
      <c r="Y77" s="44"/>
      <c r="Z77" s="105" t="s">
        <v>45</v>
      </c>
      <c r="AA77" s="106" t="s">
        <v>46</v>
      </c>
      <c r="AB77" s="37" t="s">
        <v>49</v>
      </c>
      <c r="AC77" s="37" t="s">
        <v>50</v>
      </c>
      <c r="AD77" s="37" t="s">
        <v>42</v>
      </c>
      <c r="AE77" s="38"/>
      <c r="AF77" s="38">
        <v>505.5</v>
      </c>
      <c r="AG77" s="38"/>
      <c r="AH77" s="38"/>
      <c r="AI77" s="38" t="s">
        <v>84</v>
      </c>
      <c r="AJ77" s="38" t="s">
        <v>78</v>
      </c>
      <c r="AK77" s="38" t="s">
        <v>80</v>
      </c>
      <c r="AL77" s="38">
        <v>2299</v>
      </c>
      <c r="AM77" s="49"/>
      <c r="AN77" s="49"/>
      <c r="AO77" s="49">
        <v>64</v>
      </c>
      <c r="AP77" s="49"/>
      <c r="AQ77" s="49">
        <v>1875.2</v>
      </c>
      <c r="AR77" s="49"/>
      <c r="AS77" s="49"/>
      <c r="AT77" s="99">
        <f>AM77:AM83+AN77:AN83+AO77:AO83+AP77:AP83+AQ77:AQ83+AR77:AR83+AS77:AS83</f>
        <v>1939.2</v>
      </c>
      <c r="AU77" s="38">
        <v>11</v>
      </c>
      <c r="AV77" s="4" t="s">
        <v>38</v>
      </c>
      <c r="AW77" s="4" t="s">
        <v>50</v>
      </c>
      <c r="AX77" s="4" t="s">
        <v>99</v>
      </c>
    </row>
    <row r="78" spans="1:50" ht="12" customHeight="1">
      <c r="A78" s="9">
        <f t="shared" si="3"/>
        <v>72</v>
      </c>
      <c r="B78" s="10" t="s">
        <v>23</v>
      </c>
      <c r="C78" s="11" t="s">
        <v>24</v>
      </c>
      <c r="D78" s="12">
        <v>1972</v>
      </c>
      <c r="E78" s="10">
        <v>2</v>
      </c>
      <c r="F78" s="10">
        <v>2</v>
      </c>
      <c r="G78" s="10">
        <v>8</v>
      </c>
      <c r="H78" s="10">
        <v>0</v>
      </c>
      <c r="I78" s="38">
        <v>40.8</v>
      </c>
      <c r="J78" s="4">
        <v>0</v>
      </c>
      <c r="K78" s="4">
        <v>0</v>
      </c>
      <c r="L78" s="48">
        <v>0</v>
      </c>
      <c r="M78" s="12">
        <v>0</v>
      </c>
      <c r="N78" s="7">
        <v>0</v>
      </c>
      <c r="O78" s="7">
        <v>0</v>
      </c>
      <c r="P78" s="7">
        <v>0</v>
      </c>
      <c r="Q78" s="90">
        <v>362.9</v>
      </c>
      <c r="R78" s="38">
        <v>0</v>
      </c>
      <c r="S78" s="37">
        <f>Q78:Q83+R78:R83</f>
        <v>362.9</v>
      </c>
      <c r="T78" s="37">
        <f>I78:I83+J78:J83+K78:K83</f>
        <v>40.8</v>
      </c>
      <c r="U78" s="114">
        <f t="shared" si="2"/>
        <v>403.7</v>
      </c>
      <c r="V78" s="21">
        <v>362.4</v>
      </c>
      <c r="W78" s="86">
        <v>1653</v>
      </c>
      <c r="X78" s="86"/>
      <c r="Y78" s="44"/>
      <c r="Z78" s="105" t="s">
        <v>45</v>
      </c>
      <c r="AA78" s="37" t="s">
        <v>50</v>
      </c>
      <c r="AB78" s="37" t="s">
        <v>50</v>
      </c>
      <c r="AC78" s="37" t="s">
        <v>52</v>
      </c>
      <c r="AD78" s="37" t="s">
        <v>48</v>
      </c>
      <c r="AE78" s="38"/>
      <c r="AF78" s="38">
        <v>285</v>
      </c>
      <c r="AG78" s="38"/>
      <c r="AH78" s="38"/>
      <c r="AI78" s="38" t="s">
        <v>84</v>
      </c>
      <c r="AJ78" s="38" t="s">
        <v>78</v>
      </c>
      <c r="AK78" s="38" t="s">
        <v>80</v>
      </c>
      <c r="AL78" s="38">
        <v>935</v>
      </c>
      <c r="AM78" s="49"/>
      <c r="AN78" s="49"/>
      <c r="AO78" s="49">
        <v>75</v>
      </c>
      <c r="AP78" s="49"/>
      <c r="AQ78" s="49">
        <v>575</v>
      </c>
      <c r="AR78" s="49"/>
      <c r="AS78" s="49"/>
      <c r="AT78" s="99">
        <f>AM78:AM83+AN78:AN83+AO78:AO83+AP78:AP83+AQ78:AQ83+AR78:AR83+AS78:AS83</f>
        <v>650</v>
      </c>
      <c r="AU78" s="38">
        <v>11</v>
      </c>
      <c r="AV78" s="4" t="s">
        <v>38</v>
      </c>
      <c r="AW78" s="4" t="s">
        <v>50</v>
      </c>
      <c r="AX78" s="4" t="s">
        <v>99</v>
      </c>
    </row>
    <row r="79" spans="1:50" ht="12" customHeight="1">
      <c r="A79" s="9">
        <f t="shared" si="3"/>
        <v>73</v>
      </c>
      <c r="B79" s="15" t="s">
        <v>25</v>
      </c>
      <c r="C79" s="13">
        <v>22</v>
      </c>
      <c r="D79" s="7">
        <v>1946</v>
      </c>
      <c r="E79" s="15">
        <v>2</v>
      </c>
      <c r="F79" s="15">
        <v>2</v>
      </c>
      <c r="G79" s="15">
        <v>8</v>
      </c>
      <c r="H79" s="10">
        <v>0</v>
      </c>
      <c r="I79" s="37">
        <v>52</v>
      </c>
      <c r="J79" s="4">
        <v>0</v>
      </c>
      <c r="K79" s="4">
        <v>0</v>
      </c>
      <c r="L79" s="48">
        <v>0</v>
      </c>
      <c r="M79" s="12">
        <v>0</v>
      </c>
      <c r="N79" s="7">
        <v>0</v>
      </c>
      <c r="O79" s="7">
        <v>0</v>
      </c>
      <c r="P79" s="7">
        <v>0</v>
      </c>
      <c r="Q79" s="51">
        <v>560.2</v>
      </c>
      <c r="R79" s="38">
        <v>0</v>
      </c>
      <c r="S79" s="37">
        <f>Q79:Q83+R79:R83</f>
        <v>560.2</v>
      </c>
      <c r="T79" s="37">
        <f>I79:I83+J79:J83+K79:K83</f>
        <v>52</v>
      </c>
      <c r="U79" s="114">
        <f t="shared" si="2"/>
        <v>612.2</v>
      </c>
      <c r="V79" s="21">
        <v>583.3</v>
      </c>
      <c r="W79" s="73">
        <v>2734</v>
      </c>
      <c r="X79" s="73">
        <v>6.8</v>
      </c>
      <c r="Y79" s="45"/>
      <c r="Z79" s="105" t="s">
        <v>45</v>
      </c>
      <c r="AA79" s="37" t="s">
        <v>46</v>
      </c>
      <c r="AB79" s="37" t="s">
        <v>49</v>
      </c>
      <c r="AC79" s="37" t="s">
        <v>50</v>
      </c>
      <c r="AD79" s="106" t="s">
        <v>42</v>
      </c>
      <c r="AE79" s="37"/>
      <c r="AF79" s="37">
        <v>398.91</v>
      </c>
      <c r="AG79" s="37"/>
      <c r="AH79" s="37"/>
      <c r="AI79" s="37" t="s">
        <v>89</v>
      </c>
      <c r="AJ79" s="37" t="s">
        <v>83</v>
      </c>
      <c r="AK79" s="37" t="s">
        <v>80</v>
      </c>
      <c r="AL79" s="38">
        <v>2290</v>
      </c>
      <c r="AM79" s="98">
        <v>0</v>
      </c>
      <c r="AN79" s="98">
        <v>0</v>
      </c>
      <c r="AO79" s="98">
        <v>90</v>
      </c>
      <c r="AP79" s="98">
        <v>0</v>
      </c>
      <c r="AQ79" s="98">
        <v>1797.9</v>
      </c>
      <c r="AR79" s="98">
        <v>0</v>
      </c>
      <c r="AS79" s="98">
        <v>0</v>
      </c>
      <c r="AT79" s="99">
        <f>AM79:AM83+AN79:AN83+AO79:AO83+AP79:AP83+AQ79:AQ83+AR79:AR83+AS79:AS83</f>
        <v>1887.9</v>
      </c>
      <c r="AU79" s="38">
        <v>29</v>
      </c>
      <c r="AV79" s="4" t="s">
        <v>38</v>
      </c>
      <c r="AW79" s="4" t="s">
        <v>50</v>
      </c>
      <c r="AX79" s="4" t="s">
        <v>99</v>
      </c>
    </row>
    <row r="80" spans="1:50" ht="12" customHeight="1">
      <c r="A80" s="118">
        <f t="shared" si="3"/>
        <v>74</v>
      </c>
      <c r="B80" s="15" t="s">
        <v>15</v>
      </c>
      <c r="C80" s="13">
        <v>32</v>
      </c>
      <c r="D80" s="7">
        <v>1968</v>
      </c>
      <c r="E80" s="15">
        <v>5</v>
      </c>
      <c r="F80" s="15">
        <v>1</v>
      </c>
      <c r="G80" s="15">
        <v>101</v>
      </c>
      <c r="H80" s="10">
        <v>0</v>
      </c>
      <c r="I80" s="37">
        <v>120.5</v>
      </c>
      <c r="J80" s="4">
        <v>296.1</v>
      </c>
      <c r="K80" s="4">
        <v>0</v>
      </c>
      <c r="L80" s="48">
        <v>0</v>
      </c>
      <c r="M80" s="12">
        <v>0</v>
      </c>
      <c r="N80" s="7">
        <v>0</v>
      </c>
      <c r="O80" s="7">
        <v>0</v>
      </c>
      <c r="P80" s="7">
        <v>0</v>
      </c>
      <c r="Q80" s="51">
        <v>1486.6</v>
      </c>
      <c r="R80" s="38">
        <v>0</v>
      </c>
      <c r="S80" s="37">
        <f>Q80:Q83+R80:R83</f>
        <v>1486.6</v>
      </c>
      <c r="T80" s="37">
        <f>I80:I83+J80:J83+K80:K83</f>
        <v>416.6</v>
      </c>
      <c r="U80" s="114">
        <f t="shared" si="2"/>
        <v>1903.1999999999998</v>
      </c>
      <c r="V80" s="97">
        <v>2023.2</v>
      </c>
      <c r="W80" s="73"/>
      <c r="X80" s="73">
        <v>14</v>
      </c>
      <c r="Y80" s="45"/>
      <c r="Z80" s="105" t="s">
        <v>45</v>
      </c>
      <c r="AA80" s="37" t="s">
        <v>46</v>
      </c>
      <c r="AB80" s="37" t="s">
        <v>49</v>
      </c>
      <c r="AC80" s="37" t="s">
        <v>50</v>
      </c>
      <c r="AD80" s="106" t="s">
        <v>42</v>
      </c>
      <c r="AE80" s="37"/>
      <c r="AF80" s="37">
        <v>774.9</v>
      </c>
      <c r="AG80" s="37"/>
      <c r="AH80" s="37"/>
      <c r="AI80" s="37" t="s">
        <v>84</v>
      </c>
      <c r="AJ80" s="38" t="s">
        <v>78</v>
      </c>
      <c r="AK80" s="37" t="s">
        <v>80</v>
      </c>
      <c r="AL80" s="37"/>
      <c r="AM80" s="15">
        <v>120</v>
      </c>
      <c r="AN80" s="15">
        <v>0</v>
      </c>
      <c r="AO80" s="60">
        <v>172.5</v>
      </c>
      <c r="AP80" s="15">
        <v>0</v>
      </c>
      <c r="AQ80" s="15">
        <v>1476</v>
      </c>
      <c r="AR80" s="15"/>
      <c r="AS80" s="15">
        <v>0</v>
      </c>
      <c r="AT80" s="99">
        <f>AM80:AM83+AN80:AN83+AO80:AO83+AP80:AP83+AQ80:AQ83+AR80:AR83+AS80:AS83</f>
        <v>1768.5</v>
      </c>
      <c r="AU80" s="37">
        <v>33</v>
      </c>
      <c r="AV80" s="4" t="s">
        <v>38</v>
      </c>
      <c r="AW80" s="4" t="s">
        <v>50</v>
      </c>
      <c r="AX80" s="4" t="s">
        <v>99</v>
      </c>
    </row>
    <row r="81" spans="1:50" ht="12" customHeight="1">
      <c r="A81" s="119" t="s">
        <v>113</v>
      </c>
      <c r="B81" s="15" t="s">
        <v>15</v>
      </c>
      <c r="C81" s="13">
        <v>38</v>
      </c>
      <c r="D81" s="7">
        <v>1978</v>
      </c>
      <c r="E81" s="15">
        <v>5</v>
      </c>
      <c r="F81" s="15">
        <v>1</v>
      </c>
      <c r="G81" s="15">
        <v>117</v>
      </c>
      <c r="H81" s="10">
        <v>0</v>
      </c>
      <c r="I81" s="37">
        <v>118</v>
      </c>
      <c r="J81" s="4">
        <v>810.8</v>
      </c>
      <c r="K81" s="4">
        <v>0</v>
      </c>
      <c r="L81" s="51">
        <v>799.3</v>
      </c>
      <c r="M81" s="7">
        <v>799.3</v>
      </c>
      <c r="N81" s="7">
        <v>0</v>
      </c>
      <c r="O81" s="7">
        <v>0</v>
      </c>
      <c r="P81" s="7">
        <v>0</v>
      </c>
      <c r="Q81" s="51">
        <v>2868.69</v>
      </c>
      <c r="R81" s="37">
        <v>32.9</v>
      </c>
      <c r="S81" s="37">
        <f>Q81:Q83+R81:R83</f>
        <v>2901.59</v>
      </c>
      <c r="T81" s="37">
        <f>I81:I83+J81:J83+K81:K83</f>
        <v>928.8</v>
      </c>
      <c r="U81" s="114">
        <f t="shared" si="2"/>
        <v>4629.69</v>
      </c>
      <c r="V81" s="42">
        <v>3773</v>
      </c>
      <c r="W81" s="87">
        <v>18557</v>
      </c>
      <c r="X81" s="87">
        <v>17.8</v>
      </c>
      <c r="Y81" s="46"/>
      <c r="Z81" s="105" t="s">
        <v>45</v>
      </c>
      <c r="AA81" s="37" t="s">
        <v>46</v>
      </c>
      <c r="AB81" s="37" t="s">
        <v>49</v>
      </c>
      <c r="AC81" s="37" t="s">
        <v>50</v>
      </c>
      <c r="AD81" s="106" t="s">
        <v>42</v>
      </c>
      <c r="AE81" s="35"/>
      <c r="AF81" s="37"/>
      <c r="AG81" s="37"/>
      <c r="AH81" s="37">
        <v>1254.9</v>
      </c>
      <c r="AI81" s="37" t="s">
        <v>84</v>
      </c>
      <c r="AJ81" s="38" t="s">
        <v>78</v>
      </c>
      <c r="AK81" s="38" t="s">
        <v>79</v>
      </c>
      <c r="AL81" s="38">
        <v>3452</v>
      </c>
      <c r="AM81" s="98">
        <v>262.5</v>
      </c>
      <c r="AN81" s="98">
        <v>92</v>
      </c>
      <c r="AO81" s="98">
        <v>171</v>
      </c>
      <c r="AP81" s="98">
        <v>255</v>
      </c>
      <c r="AQ81" s="98">
        <v>1629</v>
      </c>
      <c r="AR81" s="98"/>
      <c r="AS81" s="98">
        <v>0</v>
      </c>
      <c r="AT81" s="99">
        <f>AM81:AM83+AN81:AN83+AO81:AO83+AP81:AP83+AQ81:AQ83+AR81:AR83+AS81:AS83</f>
        <v>2409.5</v>
      </c>
      <c r="AU81" s="37">
        <v>258</v>
      </c>
      <c r="AV81" s="4" t="s">
        <v>38</v>
      </c>
      <c r="AW81" s="4" t="s">
        <v>50</v>
      </c>
      <c r="AX81" s="4" t="s">
        <v>99</v>
      </c>
    </row>
    <row r="82" spans="1:50" ht="12" customHeight="1">
      <c r="A82" s="118">
        <f t="shared" si="3"/>
        <v>76</v>
      </c>
      <c r="B82" s="10" t="s">
        <v>2</v>
      </c>
      <c r="C82" s="13">
        <v>32</v>
      </c>
      <c r="D82" s="7">
        <v>1971</v>
      </c>
      <c r="E82" s="15">
        <v>3</v>
      </c>
      <c r="F82" s="15">
        <v>1</v>
      </c>
      <c r="G82" s="15">
        <v>61</v>
      </c>
      <c r="H82" s="15">
        <v>0</v>
      </c>
      <c r="I82" s="37">
        <v>54.2</v>
      </c>
      <c r="J82" s="4">
        <v>416.9</v>
      </c>
      <c r="K82" s="4">
        <v>0</v>
      </c>
      <c r="L82" s="48">
        <v>0</v>
      </c>
      <c r="M82" s="12">
        <v>0</v>
      </c>
      <c r="N82" s="7">
        <v>0</v>
      </c>
      <c r="O82" s="7">
        <v>0</v>
      </c>
      <c r="P82" s="7">
        <v>0</v>
      </c>
      <c r="Q82" s="51">
        <v>1269.7</v>
      </c>
      <c r="R82" s="37">
        <v>0</v>
      </c>
      <c r="S82" s="37">
        <f>Q82:Q83+R82:R83</f>
        <v>1269.7</v>
      </c>
      <c r="T82" s="37">
        <f>I82:I83+J82:J83+K82:K83</f>
        <v>471.09999999999997</v>
      </c>
      <c r="U82" s="114">
        <f t="shared" si="2"/>
        <v>1740.8</v>
      </c>
      <c r="V82" s="70">
        <v>1892.6</v>
      </c>
      <c r="W82" s="87">
        <v>7902</v>
      </c>
      <c r="X82" s="87">
        <v>8.1</v>
      </c>
      <c r="Y82" s="46"/>
      <c r="Z82" s="105" t="s">
        <v>45</v>
      </c>
      <c r="AA82" s="37" t="s">
        <v>46</v>
      </c>
      <c r="AB82" s="37" t="s">
        <v>42</v>
      </c>
      <c r="AC82" s="37" t="s">
        <v>50</v>
      </c>
      <c r="AD82" s="37" t="s">
        <v>42</v>
      </c>
      <c r="AE82" s="37"/>
      <c r="AF82" s="37"/>
      <c r="AG82" s="37"/>
      <c r="AH82" s="37">
        <v>1343</v>
      </c>
      <c r="AI82" s="37" t="s">
        <v>84</v>
      </c>
      <c r="AJ82" s="37" t="s">
        <v>78</v>
      </c>
      <c r="AK82" s="37" t="s">
        <v>91</v>
      </c>
      <c r="AL82" s="38"/>
      <c r="AM82" s="25"/>
      <c r="AN82" s="15"/>
      <c r="AO82" s="15">
        <v>176</v>
      </c>
      <c r="AP82" s="15"/>
      <c r="AQ82" s="15"/>
      <c r="AR82" s="15">
        <v>129.5</v>
      </c>
      <c r="AS82" s="15"/>
      <c r="AT82" s="99">
        <f>AM82:AM83+AN82:AN83+AO82:AO83+AP82:AP83+AQ82:AQ83+AR82:AR83+AS82:AS83</f>
        <v>305.5</v>
      </c>
      <c r="AU82" s="37">
        <v>262</v>
      </c>
      <c r="AV82" s="4" t="s">
        <v>38</v>
      </c>
      <c r="AW82" s="4" t="s">
        <v>50</v>
      </c>
      <c r="AX82" s="4" t="s">
        <v>99</v>
      </c>
    </row>
    <row r="83" spans="1:50" ht="12" customHeight="1">
      <c r="A83" s="9"/>
      <c r="B83" s="8"/>
      <c r="C83" s="20"/>
      <c r="D83" s="8"/>
      <c r="E83" s="5"/>
      <c r="F83" s="5">
        <f aca="true" t="shared" si="4" ref="F83:W83">SUM(F7:F82)</f>
        <v>199</v>
      </c>
      <c r="G83" s="5">
        <f t="shared" si="4"/>
        <v>2746</v>
      </c>
      <c r="H83" s="5">
        <f t="shared" si="4"/>
        <v>0</v>
      </c>
      <c r="I83" s="23">
        <f t="shared" si="4"/>
        <v>10137.999999999998</v>
      </c>
      <c r="J83" s="5">
        <f t="shared" si="4"/>
        <v>3453.5000000000005</v>
      </c>
      <c r="K83" s="5">
        <f t="shared" si="4"/>
        <v>0</v>
      </c>
      <c r="L83" s="58">
        <f t="shared" si="4"/>
        <v>27416.900000000005</v>
      </c>
      <c r="M83" s="8">
        <f t="shared" si="4"/>
        <v>25963.470000000005</v>
      </c>
      <c r="N83" s="8">
        <f t="shared" si="4"/>
        <v>386.63</v>
      </c>
      <c r="O83" s="8">
        <f t="shared" si="4"/>
        <v>219.29999999999998</v>
      </c>
      <c r="P83" s="8">
        <f t="shared" si="4"/>
        <v>853.9000000000001</v>
      </c>
      <c r="Q83" s="24">
        <f t="shared" si="4"/>
        <v>109716.54000000001</v>
      </c>
      <c r="R83" s="23">
        <f t="shared" si="4"/>
        <v>11133.670000000002</v>
      </c>
      <c r="S83" s="23">
        <f t="shared" si="4"/>
        <v>120850.21000000004</v>
      </c>
      <c r="T83" s="23">
        <f t="shared" si="4"/>
        <v>13591.499999999993</v>
      </c>
      <c r="U83" s="115">
        <f t="shared" si="4"/>
        <v>161858.61000000004</v>
      </c>
      <c r="V83" s="89">
        <f t="shared" si="4"/>
        <v>127429.1</v>
      </c>
      <c r="W83" s="88">
        <f t="shared" si="4"/>
        <v>604110.3</v>
      </c>
      <c r="X83" s="89"/>
      <c r="Y83" s="40"/>
      <c r="Z83" s="23"/>
      <c r="AA83" s="23"/>
      <c r="AB83" s="23"/>
      <c r="AC83" s="23"/>
      <c r="AD83" s="23"/>
      <c r="AE83" s="23">
        <f>SUM(AE7:AE82)</f>
        <v>12540.199999999999</v>
      </c>
      <c r="AF83" s="23">
        <f>SUM(AF7:AF82)</f>
        <v>35526.94</v>
      </c>
      <c r="AG83" s="23">
        <f>SUM(AG7:AG82)</f>
        <v>0</v>
      </c>
      <c r="AH83" s="23">
        <f>SUM(AH7:AH82)</f>
        <v>16308.299999999997</v>
      </c>
      <c r="AI83" s="39"/>
      <c r="AJ83" s="39"/>
      <c r="AK83" s="39"/>
      <c r="AL83" s="23">
        <f aca="true" t="shared" si="5" ref="AL83:AS83">SUM(AL7:AL82)</f>
        <v>160934</v>
      </c>
      <c r="AM83" s="5">
        <f t="shared" si="5"/>
        <v>16467.199999999997</v>
      </c>
      <c r="AN83" s="5">
        <f t="shared" si="5"/>
        <v>4058.8</v>
      </c>
      <c r="AO83" s="5">
        <f t="shared" si="5"/>
        <v>8018.0999999999985</v>
      </c>
      <c r="AP83" s="5">
        <f t="shared" si="5"/>
        <v>2699.8</v>
      </c>
      <c r="AQ83" s="5">
        <f t="shared" si="5"/>
        <v>68221.1</v>
      </c>
      <c r="AR83" s="5">
        <f t="shared" si="5"/>
        <v>11368.900000000001</v>
      </c>
      <c r="AS83" s="5">
        <f t="shared" si="5"/>
        <v>8567.4</v>
      </c>
      <c r="AT83" s="110">
        <f>AM83:AM83+AN83:AN83+AO83:AO83+AP83:AP83+AQ83:AQ83+AR83:AR83+AS83:AS83</f>
        <v>119401.29999999999</v>
      </c>
      <c r="AU83" s="23"/>
      <c r="AV83" s="25"/>
      <c r="AW83" s="25"/>
      <c r="AX83" s="25"/>
    </row>
  </sheetData>
  <sheetProtection/>
  <mergeCells count="53">
    <mergeCell ref="A6:U6"/>
    <mergeCell ref="AX2:AX4"/>
    <mergeCell ref="AU2:AU4"/>
    <mergeCell ref="G3:G4"/>
    <mergeCell ref="B2:B4"/>
    <mergeCell ref="I3:I4"/>
    <mergeCell ref="J3:J4"/>
    <mergeCell ref="C2:C4"/>
    <mergeCell ref="E3:E4"/>
    <mergeCell ref="D2:D4"/>
    <mergeCell ref="AD2:AD4"/>
    <mergeCell ref="F3:F4"/>
    <mergeCell ref="AC3:AC4"/>
    <mergeCell ref="AA3:AA4"/>
    <mergeCell ref="Z3:Z4"/>
    <mergeCell ref="E2:H2"/>
    <mergeCell ref="H3:H4"/>
    <mergeCell ref="Q3:Q4"/>
    <mergeCell ref="A2:A4"/>
    <mergeCell ref="AB2:AC2"/>
    <mergeCell ref="R3:R4"/>
    <mergeCell ref="K3:K4"/>
    <mergeCell ref="I2:V2"/>
    <mergeCell ref="T3:T4"/>
    <mergeCell ref="U3:U4"/>
    <mergeCell ref="Z2:AA2"/>
    <mergeCell ref="Y2:Y4"/>
    <mergeCell ref="W2:W4"/>
    <mergeCell ref="AP3:AP4"/>
    <mergeCell ref="AJ3:AJ4"/>
    <mergeCell ref="AG3:AG4"/>
    <mergeCell ref="AH3:AH4"/>
    <mergeCell ref="AQ3:AQ4"/>
    <mergeCell ref="AE2:AH2"/>
    <mergeCell ref="AE3:AE4"/>
    <mergeCell ref="AF3:AF4"/>
    <mergeCell ref="A1:AX1"/>
    <mergeCell ref="AV2:AV4"/>
    <mergeCell ref="AW2:AW4"/>
    <mergeCell ref="AM3:AN3"/>
    <mergeCell ref="AO3:AO4"/>
    <mergeCell ref="AI2:AK2"/>
    <mergeCell ref="AI3:AI4"/>
    <mergeCell ref="AK3:AK4"/>
    <mergeCell ref="V3:V4"/>
    <mergeCell ref="L3:P3"/>
    <mergeCell ref="AL2:AL4"/>
    <mergeCell ref="AR3:AS3"/>
    <mergeCell ref="AM2:AT2"/>
    <mergeCell ref="AT3:AT4"/>
    <mergeCell ref="X2:X4"/>
    <mergeCell ref="AB3:AB4"/>
  </mergeCell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2014-04-30T04:12:20Z</cp:lastPrinted>
  <dcterms:created xsi:type="dcterms:W3CDTF">1996-10-08T23:32:33Z</dcterms:created>
  <dcterms:modified xsi:type="dcterms:W3CDTF">2014-05-14T08:24:25Z</dcterms:modified>
  <cp:category/>
  <cp:version/>
  <cp:contentType/>
  <cp:contentStatus/>
</cp:coreProperties>
</file>