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площ.жил.фонда на2017г. " sheetId="1" r:id="rId1"/>
  </sheets>
  <definedNames/>
  <calcPr fullCalcOnLoad="1"/>
</workbook>
</file>

<file path=xl/sharedStrings.xml><?xml version="1.0" encoding="utf-8"?>
<sst xmlns="http://schemas.openxmlformats.org/spreadsheetml/2006/main" count="2863" uniqueCount="221">
  <si>
    <t>№ п/п</t>
  </si>
  <si>
    <t>Адрес дома</t>
  </si>
  <si>
    <t>№ дома</t>
  </si>
  <si>
    <t>Год постройки</t>
  </si>
  <si>
    <t>количество</t>
  </si>
  <si>
    <t>площадь, м2</t>
  </si>
  <si>
    <t>Объем здания, куб.м.</t>
  </si>
  <si>
    <t>Высота здания,м</t>
  </si>
  <si>
    <t>% износа на 01.01.05</t>
  </si>
  <si>
    <t>водопровод</t>
  </si>
  <si>
    <t>канализация</t>
  </si>
  <si>
    <t>отопление</t>
  </si>
  <si>
    <t>площадь кровель, м2</t>
  </si>
  <si>
    <t>материалы</t>
  </si>
  <si>
    <t>газ/эл. плита</t>
  </si>
  <si>
    <t xml:space="preserve">кадастровая пл-дь земельного участка </t>
  </si>
  <si>
    <t>придомовая территория, м2</t>
  </si>
  <si>
    <t xml:space="preserve">к-во проживающих </t>
  </si>
  <si>
    <t>разводка отопления</t>
  </si>
  <si>
    <t>наличие бойлера (*-имеется)</t>
  </si>
  <si>
    <t>способ управления</t>
  </si>
  <si>
    <t>покос травы</t>
  </si>
  <si>
    <t>кол-во квартир в МКД</t>
  </si>
  <si>
    <t>Осветительные установки общедомовых помещений жилорго дома (места общего пользования  м2)</t>
  </si>
  <si>
    <t>силовое электрооборудование лифтов (места общего пользования  м2)</t>
  </si>
  <si>
    <t>насосы и аппаратура управления насосами подачи холодной воды (места общего пользования  м2)</t>
  </si>
  <si>
    <t>циркуляционные насосы горячего водоснабжения (места общего пользования  м2)</t>
  </si>
  <si>
    <t>насосы отопления (места общего пользования  м2)</t>
  </si>
  <si>
    <t>свободная пл-дь подвала</t>
  </si>
  <si>
    <t>пл-дь чердака</t>
  </si>
  <si>
    <t>пл-дь тамбура</t>
  </si>
  <si>
    <t>этажей</t>
  </si>
  <si>
    <t>подъездов</t>
  </si>
  <si>
    <t>квартир</t>
  </si>
  <si>
    <t>лифтов</t>
  </si>
  <si>
    <t>лестниц</t>
  </si>
  <si>
    <t>коридоры</t>
  </si>
  <si>
    <t>площадь подвала м2</t>
  </si>
  <si>
    <t>квартир по бух.жилая</t>
  </si>
  <si>
    <t>нежилые 
помещения</t>
  </si>
  <si>
    <t>площадь мест общего пользования (п.9,10,11)</t>
  </si>
  <si>
    <t>ВСЕГО: общая площадь дома м2 (п.9,10,11,12,17,18)</t>
  </si>
  <si>
    <t>общая полезная площадь дома (по тех.паспорту,не брать в расчет)</t>
  </si>
  <si>
    <t>хол.</t>
  </si>
  <si>
    <t>гор.</t>
  </si>
  <si>
    <t>центр.</t>
  </si>
  <si>
    <t>выгр.яма</t>
  </si>
  <si>
    <t>рулонные</t>
  </si>
  <si>
    <t>шиферные</t>
  </si>
  <si>
    <t>ж/бетонные</t>
  </si>
  <si>
    <t>стальные</t>
  </si>
  <si>
    <t>стены</t>
  </si>
  <si>
    <t>перекрытия</t>
  </si>
  <si>
    <t>крыши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</si>
  <si>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</si>
  <si>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</si>
  <si>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</si>
  <si>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</si>
  <si>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</si>
  <si>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</si>
  <si>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1-а комн.кв.</t>
  </si>
  <si>
    <t>2-х комн.кв.</t>
  </si>
  <si>
    <t>3-х комн.кв.</t>
  </si>
  <si>
    <t>4-х комн.кв.</t>
  </si>
  <si>
    <t>5-и комн.кв.</t>
  </si>
  <si>
    <t>Итого общая площадь подвала по тех. паспорту в т.ч аренда и собств.</t>
  </si>
  <si>
    <t>аренда собствен. МКД</t>
  </si>
  <si>
    <t xml:space="preserve">подвал в частной 
собственности </t>
  </si>
  <si>
    <t>собствв. муниц.образования</t>
  </si>
  <si>
    <t>Итого: пл-дь жилых и нежил. помещений м2 (п.17+п.18+15+16)</t>
  </si>
  <si>
    <t>проезды</t>
  </si>
  <si>
    <t>тротуары, входа в подъезды</t>
  </si>
  <si>
    <t>газоны, деревья</t>
  </si>
  <si>
    <t>газоны, клумбы</t>
  </si>
  <si>
    <t xml:space="preserve">  ООО "Тепловые сети" </t>
  </si>
  <si>
    <t>Анатолия</t>
  </si>
  <si>
    <t>х</t>
  </si>
  <si>
    <t>г</t>
  </si>
  <si>
    <t>ц.канал</t>
  </si>
  <si>
    <t>нет</t>
  </si>
  <si>
    <t>пан</t>
  </si>
  <si>
    <t>ж/б</t>
  </si>
  <si>
    <t>мяг</t>
  </si>
  <si>
    <t>эл.пл.</t>
  </si>
  <si>
    <t>подвал</t>
  </si>
  <si>
    <t>ук</t>
  </si>
  <si>
    <t>9в</t>
  </si>
  <si>
    <t>11019</t>
  </si>
  <si>
    <t>кир</t>
  </si>
  <si>
    <t>Деповская</t>
  </si>
  <si>
    <t>в.я.</t>
  </si>
  <si>
    <t>печн.</t>
  </si>
  <si>
    <t>бр</t>
  </si>
  <si>
    <t>дер</t>
  </si>
  <si>
    <t>п/нас</t>
  </si>
  <si>
    <t>печь</t>
  </si>
  <si>
    <t>8 микрорайон</t>
  </si>
  <si>
    <t>чердак</t>
  </si>
  <si>
    <t>31а</t>
  </si>
  <si>
    <t>Космонавтов</t>
  </si>
  <si>
    <t>Итого:</t>
  </si>
  <si>
    <t>ООО "УК "ЖЭУ-1"</t>
  </si>
  <si>
    <t>Барнаульская</t>
  </si>
  <si>
    <t>кирп.</t>
  </si>
  <si>
    <t>мягк</t>
  </si>
  <si>
    <t>ш/б</t>
  </si>
  <si>
    <t>шиф</t>
  </si>
  <si>
    <t>газ</t>
  </si>
  <si>
    <t>Октябрьская</t>
  </si>
  <si>
    <t>прив.газ</t>
  </si>
  <si>
    <t>под лестн.</t>
  </si>
  <si>
    <t>кирп</t>
  </si>
  <si>
    <t>Партизанская</t>
  </si>
  <si>
    <t>18а</t>
  </si>
  <si>
    <t>Плодопитомник</t>
  </si>
  <si>
    <t>б/бл</t>
  </si>
  <si>
    <t xml:space="preserve">Партизанская    22 Партсъезда12 </t>
  </si>
  <si>
    <t>1     (12)</t>
  </si>
  <si>
    <t>мет</t>
  </si>
  <si>
    <t>22 п/съезда</t>
  </si>
  <si>
    <t>жел</t>
  </si>
  <si>
    <t>Ударника</t>
  </si>
  <si>
    <t>Григорьева</t>
  </si>
  <si>
    <t>неп.упр.</t>
  </si>
  <si>
    <t>9 января</t>
  </si>
  <si>
    <t>21а</t>
  </si>
  <si>
    <t>Молодежная</t>
  </si>
  <si>
    <t>к/ш</t>
  </si>
  <si>
    <t>Песчаный</t>
  </si>
  <si>
    <t>Дорожник</t>
  </si>
  <si>
    <t>*</t>
  </si>
  <si>
    <t>7а</t>
  </si>
  <si>
    <t>Дорожная</t>
  </si>
  <si>
    <t>Чкалова</t>
  </si>
  <si>
    <t>116а</t>
  </si>
  <si>
    <t>печное</t>
  </si>
  <si>
    <t>В/строительная</t>
  </si>
  <si>
    <t xml:space="preserve"> ООО "ЖЭУ-1" </t>
  </si>
  <si>
    <t>непоср.</t>
  </si>
  <si>
    <t>Присягино</t>
  </si>
  <si>
    <t>к/п</t>
  </si>
  <si>
    <t>4а</t>
  </si>
  <si>
    <t>центр</t>
  </si>
  <si>
    <t>17,7</t>
  </si>
  <si>
    <t>10а</t>
  </si>
  <si>
    <t>Белякова</t>
  </si>
  <si>
    <t>кирп.дер</t>
  </si>
  <si>
    <t>брус</t>
  </si>
  <si>
    <t>Вокзальная</t>
  </si>
  <si>
    <t>75а</t>
  </si>
  <si>
    <t>Репина</t>
  </si>
  <si>
    <t>ш/бр</t>
  </si>
  <si>
    <t>32а</t>
  </si>
  <si>
    <t>Юбилейная</t>
  </si>
  <si>
    <t>Депутатская</t>
  </si>
  <si>
    <t>Прудская</t>
  </si>
  <si>
    <t>15а</t>
  </si>
  <si>
    <t>15г</t>
  </si>
  <si>
    <t>Крылова</t>
  </si>
  <si>
    <t xml:space="preserve">Зеленая </t>
  </si>
  <si>
    <t>2а</t>
  </si>
  <si>
    <t>п/ли</t>
  </si>
  <si>
    <t>мягкая</t>
  </si>
  <si>
    <t>ООО УК "ЖЭУ-2"</t>
  </si>
  <si>
    <t>40 лет ВЛКСМ</t>
  </si>
  <si>
    <t>гвс</t>
  </si>
  <si>
    <t>пан.</t>
  </si>
  <si>
    <t>шиф.</t>
  </si>
  <si>
    <t>кир/шл</t>
  </si>
  <si>
    <t>кирпич</t>
  </si>
  <si>
    <t>рулонная</t>
  </si>
  <si>
    <t>шиферная</t>
  </si>
  <si>
    <t>рулон</t>
  </si>
  <si>
    <t>Гагарина</t>
  </si>
  <si>
    <t>ш/бл</t>
  </si>
  <si>
    <t>19а</t>
  </si>
  <si>
    <t>свар</t>
  </si>
  <si>
    <t>23а</t>
  </si>
  <si>
    <t>8,2и11,2</t>
  </si>
  <si>
    <t>шл/бл</t>
  </si>
  <si>
    <t>27а</t>
  </si>
  <si>
    <t>железо</t>
  </si>
  <si>
    <t>панель</t>
  </si>
  <si>
    <t>28а</t>
  </si>
  <si>
    <t>г/печи</t>
  </si>
  <si>
    <t>38а</t>
  </si>
  <si>
    <t>Красногвардейская</t>
  </si>
  <si>
    <t>Парковая</t>
  </si>
  <si>
    <t>9а</t>
  </si>
  <si>
    <t>637.2</t>
  </si>
  <si>
    <t>Строительная</t>
  </si>
  <si>
    <t>Хлебозаводская</t>
  </si>
  <si>
    <t>ИТОГО:</t>
  </si>
  <si>
    <t>рулон.</t>
  </si>
  <si>
    <t>панел</t>
  </si>
  <si>
    <t xml:space="preserve">Перечень и характеристика жилых домов  ООО "Санниковское ЖКХ" </t>
  </si>
  <si>
    <t>Итого: пл-дь жилых и нежил. помещений м2 (п.17+п.18)</t>
  </si>
  <si>
    <t>общая полезная площадь дома (по тех.паспорту)</t>
  </si>
  <si>
    <t>аренда собствен.МКД</t>
  </si>
  <si>
    <t>подвал в частной 
собственности (цокольн.этаж)</t>
  </si>
  <si>
    <t>аренда (муниц.образование)</t>
  </si>
  <si>
    <t>тротуары. вход в подъезд</t>
  </si>
  <si>
    <t>Трофимова,8</t>
  </si>
  <si>
    <t>нижняя</t>
  </si>
  <si>
    <t>неп.</t>
  </si>
  <si>
    <t>Трофимова,6</t>
  </si>
  <si>
    <t>Трофимова,4</t>
  </si>
  <si>
    <t>Трофимова,3</t>
  </si>
  <si>
    <t>п/наст</t>
  </si>
  <si>
    <t>Ефремова,4</t>
  </si>
  <si>
    <t>мик.Центральный</t>
  </si>
  <si>
    <t>48/1</t>
  </si>
  <si>
    <t>48/2</t>
  </si>
  <si>
    <t>40/1</t>
  </si>
  <si>
    <t>40/2</t>
  </si>
  <si>
    <t>удаленные</t>
  </si>
  <si>
    <t>изменения в придомовой територии на 01.04.2014г</t>
  </si>
  <si>
    <t>Адрес</t>
  </si>
  <si>
    <t>тротуары</t>
  </si>
  <si>
    <t>Вагоностроительная 36</t>
  </si>
  <si>
    <t>Перечень и характеристика жилых домов  ООО "ДОУК" на 01.03.2017г.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</si>
</sst>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sz val="7"/>
      <color indexed="53"/>
      <name val="Arial"/>
      <family val="2"/>
    </font>
    <font>
      <sz val="7"/>
      <name val="Times New Roman"/>
      <family val="1"/>
    </font>
    <font>
      <sz val="7"/>
      <color indexed="59"/>
      <name val="Arial"/>
      <family val="2"/>
    </font>
    <font>
      <sz val="10"/>
      <color indexed="59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8"/>
      <color indexed="59"/>
      <name val="Arial"/>
      <family val="2"/>
    </font>
    <font>
      <b/>
      <sz val="7.5"/>
      <name val="Arial"/>
      <family val="2"/>
    </font>
    <font>
      <sz val="6.5"/>
      <name val="Arial"/>
      <family val="2"/>
    </font>
    <font>
      <sz val="7"/>
      <color indexed="58"/>
      <name val="Arial"/>
      <family val="2"/>
    </font>
    <font>
      <b/>
      <sz val="7"/>
      <color indexed="53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53" applyFont="1" applyFill="1" applyBorder="1" applyAlignment="1">
      <alignment horizontal="center" textRotation="90" wrapText="1"/>
      <protection/>
    </xf>
    <xf numFmtId="0" fontId="6" fillId="0" borderId="10" xfId="53" applyFont="1" applyBorder="1" applyAlignment="1">
      <alignment horizontal="center"/>
      <protection/>
    </xf>
    <xf numFmtId="0" fontId="6" fillId="33" borderId="10" xfId="53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 textRotation="90"/>
      <protection/>
    </xf>
    <xf numFmtId="0" fontId="9" fillId="33" borderId="11" xfId="53" applyFont="1" applyFill="1" applyBorder="1" applyAlignment="1">
      <alignment horizontal="center" textRotation="90" wrapText="1"/>
      <protection/>
    </xf>
    <xf numFmtId="0" fontId="6" fillId="33" borderId="12" xfId="53" applyFont="1" applyFill="1" applyBorder="1" applyAlignment="1">
      <alignment horizontal="center" textRotation="90" wrapText="1"/>
      <protection/>
    </xf>
    <xf numFmtId="0" fontId="6" fillId="33" borderId="12" xfId="53" applyFont="1" applyFill="1" applyBorder="1" applyAlignment="1">
      <alignment horizontal="center" vertical="center" textRotation="90" wrapText="1"/>
      <protection/>
    </xf>
    <xf numFmtId="0" fontId="9" fillId="33" borderId="12" xfId="53" applyFont="1" applyFill="1" applyBorder="1" applyAlignment="1">
      <alignment horizontal="center" textRotation="90"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wrapText="1"/>
      <protection/>
    </xf>
    <xf numFmtId="0" fontId="9" fillId="33" borderId="10" xfId="53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5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64" fontId="11" fillId="33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right"/>
    </xf>
    <xf numFmtId="0" fontId="12" fillId="33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164" fontId="8" fillId="33" borderId="10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64" fontId="9" fillId="33" borderId="13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4" xfId="0" applyBorder="1" applyAlignment="1">
      <alignment/>
    </xf>
    <xf numFmtId="0" fontId="15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16" fillId="33" borderId="15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" fillId="33" borderId="10" xfId="53" applyFont="1" applyFill="1" applyBorder="1">
      <alignment/>
      <protection/>
    </xf>
    <xf numFmtId="0" fontId="12" fillId="33" borderId="10" xfId="0" applyFont="1" applyFill="1" applyBorder="1" applyAlignment="1">
      <alignment horizontal="center"/>
    </xf>
    <xf numFmtId="164" fontId="11" fillId="33" borderId="10" xfId="53" applyNumberFormat="1" applyFont="1" applyFill="1" applyBorder="1">
      <alignment/>
      <protection/>
    </xf>
    <xf numFmtId="49" fontId="12" fillId="33" borderId="10" xfId="53" applyNumberFormat="1" applyFont="1" applyFill="1" applyBorder="1" applyAlignment="1">
      <alignment horizontal="right"/>
      <protection/>
    </xf>
    <xf numFmtId="164" fontId="17" fillId="33" borderId="10" xfId="53" applyNumberFormat="1" applyFont="1" applyFill="1" applyBorder="1">
      <alignment/>
      <protection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11" fillId="33" borderId="10" xfId="54" applyFont="1" applyFill="1" applyBorder="1">
      <alignment/>
      <protection/>
    </xf>
    <xf numFmtId="0" fontId="3" fillId="33" borderId="14" xfId="53" applyFont="1" applyFill="1" applyBorder="1">
      <alignment/>
      <protection/>
    </xf>
    <xf numFmtId="0" fontId="3" fillId="33" borderId="10" xfId="53" applyFont="1" applyFill="1" applyBorder="1" applyAlignment="1">
      <alignment horizontal="center"/>
      <protection/>
    </xf>
    <xf numFmtId="164" fontId="3" fillId="33" borderId="10" xfId="53" applyNumberFormat="1" applyFont="1" applyFill="1" applyBorder="1" applyAlignment="1">
      <alignment horizontal="center"/>
      <protection/>
    </xf>
    <xf numFmtId="0" fontId="3" fillId="34" borderId="10" xfId="53" applyFont="1" applyFill="1" applyBorder="1">
      <alignment/>
      <protection/>
    </xf>
    <xf numFmtId="0" fontId="11" fillId="33" borderId="10" xfId="53" applyFont="1" applyFill="1" applyBorder="1">
      <alignment/>
      <protection/>
    </xf>
    <xf numFmtId="0" fontId="12" fillId="33" borderId="10" xfId="53" applyNumberFormat="1" applyFont="1" applyFill="1" applyBorder="1" applyAlignment="1">
      <alignment horizontal="right"/>
      <protection/>
    </xf>
    <xf numFmtId="0" fontId="17" fillId="33" borderId="10" xfId="53" applyFont="1" applyFill="1" applyBorder="1">
      <alignment/>
      <protection/>
    </xf>
    <xf numFmtId="0" fontId="3" fillId="33" borderId="14" xfId="53" applyFont="1" applyFill="1" applyBorder="1" applyAlignment="1">
      <alignment horizontal="center"/>
      <protection/>
    </xf>
    <xf numFmtId="0" fontId="12" fillId="33" borderId="10" xfId="53" applyNumberFormat="1" applyFont="1" applyFill="1" applyBorder="1">
      <alignment/>
      <protection/>
    </xf>
    <xf numFmtId="164" fontId="3" fillId="33" borderId="10" xfId="53" applyNumberFormat="1" applyFont="1" applyFill="1" applyBorder="1">
      <alignment/>
      <protection/>
    </xf>
    <xf numFmtId="164" fontId="12" fillId="33" borderId="10" xfId="53" applyNumberFormat="1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right"/>
      <protection/>
    </xf>
    <xf numFmtId="164" fontId="19" fillId="33" borderId="10" xfId="53" applyNumberFormat="1" applyFont="1" applyFill="1" applyBorder="1" applyAlignment="1">
      <alignment horizontal="right"/>
      <protection/>
    </xf>
    <xf numFmtId="0" fontId="3" fillId="33" borderId="10" xfId="54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19" fillId="33" borderId="10" xfId="53" applyFont="1" applyFill="1" applyBorder="1">
      <alignment/>
      <protection/>
    </xf>
    <xf numFmtId="0" fontId="3" fillId="33" borderId="10" xfId="53" applyFont="1" applyFill="1" applyBorder="1" applyAlignment="1">
      <alignment vertical="center"/>
      <protection/>
    </xf>
    <xf numFmtId="0" fontId="3" fillId="33" borderId="10" xfId="53" applyFont="1" applyFill="1" applyBorder="1" applyAlignment="1">
      <alignment horizontal="center" wrapText="1"/>
      <protection/>
    </xf>
    <xf numFmtId="16" fontId="3" fillId="33" borderId="10" xfId="53" applyNumberFormat="1" applyFont="1" applyFill="1" applyBorder="1" applyAlignment="1">
      <alignment horizontal="center" wrapText="1"/>
      <protection/>
    </xf>
    <xf numFmtId="164" fontId="3" fillId="34" borderId="10" xfId="53" applyNumberFormat="1" applyFont="1" applyFill="1" applyBorder="1">
      <alignment/>
      <protection/>
    </xf>
    <xf numFmtId="164" fontId="3" fillId="33" borderId="10" xfId="53" applyNumberFormat="1" applyFont="1" applyFill="1" applyBorder="1" applyAlignment="1">
      <alignment horizontal="right"/>
      <protection/>
    </xf>
    <xf numFmtId="0" fontId="0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19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19" fillId="33" borderId="10" xfId="53" applyNumberFormat="1" applyFont="1" applyFill="1" applyBorder="1">
      <alignment/>
      <protection/>
    </xf>
    <xf numFmtId="2" fontId="3" fillId="34" borderId="10" xfId="53" applyNumberFormat="1" applyFont="1" applyFill="1" applyBorder="1">
      <alignment/>
      <protection/>
    </xf>
    <xf numFmtId="164" fontId="12" fillId="33" borderId="10" xfId="53" applyNumberFormat="1" applyFont="1" applyFill="1" applyBorder="1" applyAlignment="1">
      <alignment horizontal="right"/>
      <protection/>
    </xf>
    <xf numFmtId="0" fontId="12" fillId="33" borderId="10" xfId="53" applyFont="1" applyFill="1" applyBorder="1" applyAlignment="1">
      <alignment horizontal="right"/>
      <protection/>
    </xf>
    <xf numFmtId="49" fontId="12" fillId="33" borderId="10" xfId="53" applyNumberFormat="1" applyFont="1" applyFill="1" applyBorder="1">
      <alignment/>
      <protection/>
    </xf>
    <xf numFmtId="0" fontId="12" fillId="33" borderId="10" xfId="53" applyFont="1" applyFill="1" applyBorder="1">
      <alignment/>
      <protection/>
    </xf>
    <xf numFmtId="0" fontId="12" fillId="33" borderId="10" xfId="53" applyFont="1" applyFill="1" applyBorder="1" applyAlignment="1">
      <alignment horizontal="center"/>
      <protection/>
    </xf>
    <xf numFmtId="164" fontId="12" fillId="34" borderId="10" xfId="53" applyNumberFormat="1" applyFont="1" applyFill="1" applyBorder="1">
      <alignment/>
      <protection/>
    </xf>
    <xf numFmtId="164" fontId="12" fillId="33" borderId="10" xfId="53" applyNumberFormat="1" applyFont="1" applyFill="1" applyBorder="1">
      <alignment/>
      <protection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164" fontId="12" fillId="33" borderId="10" xfId="0" applyNumberFormat="1" applyFont="1" applyFill="1" applyBorder="1" applyAlignment="1">
      <alignment/>
    </xf>
    <xf numFmtId="0" fontId="12" fillId="33" borderId="10" xfId="54" applyFont="1" applyFill="1" applyBorder="1">
      <alignment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0" fontId="3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>
      <alignment/>
      <protection/>
    </xf>
    <xf numFmtId="0" fontId="3" fillId="33" borderId="13" xfId="0" applyFont="1" applyFill="1" applyBorder="1" applyAlignment="1">
      <alignment/>
    </xf>
    <xf numFmtId="0" fontId="3" fillId="33" borderId="10" xfId="54" applyFont="1" applyFill="1" applyBorder="1" applyAlignment="1">
      <alignment horizontal="center"/>
      <protection/>
    </xf>
    <xf numFmtId="164" fontId="3" fillId="33" borderId="10" xfId="54" applyNumberFormat="1" applyFont="1" applyFill="1" applyBorder="1" applyAlignment="1">
      <alignment horizontal="center"/>
      <protection/>
    </xf>
    <xf numFmtId="0" fontId="3" fillId="34" borderId="0" xfId="0" applyFont="1" applyFill="1" applyAlignment="1">
      <alignment/>
    </xf>
    <xf numFmtId="164" fontId="11" fillId="33" borderId="10" xfId="54" applyNumberFormat="1" applyFont="1" applyFill="1" applyBorder="1">
      <alignment/>
      <protection/>
    </xf>
    <xf numFmtId="0" fontId="3" fillId="33" borderId="14" xfId="54" applyFont="1" applyFill="1" applyBorder="1" applyAlignment="1">
      <alignment horizontal="center"/>
      <protection/>
    </xf>
    <xf numFmtId="0" fontId="19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64" fontId="11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/>
    </xf>
    <xf numFmtId="164" fontId="17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64" fontId="9" fillId="33" borderId="10" xfId="53" applyNumberFormat="1" applyFont="1" applyFill="1" applyBorder="1">
      <alignment/>
      <protection/>
    </xf>
    <xf numFmtId="164" fontId="7" fillId="33" borderId="10" xfId="53" applyNumberFormat="1" applyFont="1" applyFill="1" applyBorder="1">
      <alignment/>
      <protection/>
    </xf>
    <xf numFmtId="164" fontId="9" fillId="0" borderId="10" xfId="53" applyNumberFormat="1" applyFont="1" applyFill="1" applyBorder="1">
      <alignment/>
      <protection/>
    </xf>
    <xf numFmtId="0" fontId="9" fillId="33" borderId="10" xfId="54" applyFont="1" applyFill="1" applyBorder="1">
      <alignment/>
      <protection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164" fontId="6" fillId="0" borderId="14" xfId="0" applyNumberFormat="1" applyFont="1" applyBorder="1" applyAlignment="1">
      <alignment/>
    </xf>
    <xf numFmtId="164" fontId="16" fillId="33" borderId="0" xfId="0" applyNumberFormat="1" applyFont="1" applyFill="1" applyBorder="1" applyAlignment="1">
      <alignment horizontal="center"/>
    </xf>
    <xf numFmtId="164" fontId="9" fillId="33" borderId="0" xfId="53" applyNumberFormat="1" applyFont="1" applyFill="1" applyBorder="1">
      <alignment/>
      <protection/>
    </xf>
    <xf numFmtId="164" fontId="9" fillId="0" borderId="0" xfId="53" applyNumberFormat="1" applyFont="1" applyFill="1" applyBorder="1">
      <alignment/>
      <protection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" fontId="3" fillId="34" borderId="10" xfId="53" applyNumberFormat="1" applyFont="1" applyFill="1" applyBorder="1">
      <alignment/>
      <protection/>
    </xf>
    <xf numFmtId="0" fontId="3" fillId="33" borderId="16" xfId="53" applyFont="1" applyFill="1" applyBorder="1">
      <alignment/>
      <protection/>
    </xf>
    <xf numFmtId="0" fontId="25" fillId="33" borderId="10" xfId="53" applyFont="1" applyFill="1" applyBorder="1">
      <alignment/>
      <protection/>
    </xf>
    <xf numFmtId="164" fontId="26" fillId="33" borderId="10" xfId="53" applyNumberFormat="1" applyFont="1" applyFill="1" applyBorder="1" applyAlignment="1">
      <alignment horizontal="center"/>
      <protection/>
    </xf>
    <xf numFmtId="0" fontId="3" fillId="33" borderId="10" xfId="54" applyFont="1" applyFill="1" applyBorder="1" applyAlignment="1">
      <alignment horizontal="right"/>
      <protection/>
    </xf>
    <xf numFmtId="2" fontId="12" fillId="33" borderId="10" xfId="53" applyNumberFormat="1" applyFont="1" applyFill="1" applyBorder="1" applyAlignment="1">
      <alignment horizontal="center"/>
      <protection/>
    </xf>
    <xf numFmtId="49" fontId="12" fillId="33" borderId="10" xfId="53" applyNumberFormat="1" applyFont="1" applyFill="1" applyBorder="1" applyAlignment="1">
      <alignment horizontal="center"/>
      <protection/>
    </xf>
    <xf numFmtId="0" fontId="11" fillId="33" borderId="13" xfId="53" applyFont="1" applyFill="1" applyBorder="1">
      <alignment/>
      <protection/>
    </xf>
    <xf numFmtId="0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3" borderId="10" xfId="53" applyNumberFormat="1" applyFont="1" applyFill="1" applyBorder="1" applyAlignment="1">
      <alignment horizontal="center"/>
      <protection/>
    </xf>
    <xf numFmtId="0" fontId="17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8" fillId="33" borderId="10" xfId="0" applyFont="1" applyFill="1" applyBorder="1" applyAlignment="1">
      <alignment wrapText="1"/>
    </xf>
    <xf numFmtId="0" fontId="3" fillId="33" borderId="11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/>
    </xf>
    <xf numFmtId="164" fontId="12" fillId="33" borderId="11" xfId="53" applyNumberFormat="1" applyFont="1" applyFill="1" applyBorder="1" applyAlignment="1">
      <alignment horizontal="center"/>
      <protection/>
    </xf>
    <xf numFmtId="2" fontId="3" fillId="34" borderId="11" xfId="53" applyNumberFormat="1" applyFont="1" applyFill="1" applyBorder="1">
      <alignment/>
      <protection/>
    </xf>
    <xf numFmtId="164" fontId="11" fillId="33" borderId="11" xfId="53" applyNumberFormat="1" applyFont="1" applyFill="1" applyBorder="1">
      <alignment/>
      <protection/>
    </xf>
    <xf numFmtId="0" fontId="12" fillId="33" borderId="11" xfId="53" applyNumberFormat="1" applyFont="1" applyFill="1" applyBorder="1">
      <alignment/>
      <protection/>
    </xf>
    <xf numFmtId="49" fontId="12" fillId="33" borderId="11" xfId="53" applyNumberFormat="1" applyFont="1" applyFill="1" applyBorder="1" applyAlignment="1">
      <alignment horizontal="center"/>
      <protection/>
    </xf>
    <xf numFmtId="164" fontId="17" fillId="33" borderId="11" xfId="53" applyNumberFormat="1" applyFont="1" applyFill="1" applyBorder="1">
      <alignment/>
      <protection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vertical="top" wrapText="1"/>
    </xf>
    <xf numFmtId="0" fontId="11" fillId="33" borderId="11" xfId="53" applyFont="1" applyFill="1" applyBorder="1">
      <alignment/>
      <protection/>
    </xf>
    <xf numFmtId="0" fontId="3" fillId="33" borderId="19" xfId="53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3" fillId="35" borderId="10" xfId="53" applyFont="1" applyFill="1" applyBorder="1">
      <alignment/>
      <protection/>
    </xf>
    <xf numFmtId="0" fontId="3" fillId="35" borderId="10" xfId="53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/>
    </xf>
    <xf numFmtId="164" fontId="3" fillId="35" borderId="10" xfId="53" applyNumberFormat="1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horizontal="center"/>
    </xf>
    <xf numFmtId="0" fontId="11" fillId="35" borderId="10" xfId="53" applyFont="1" applyFill="1" applyBorder="1">
      <alignment/>
      <protection/>
    </xf>
    <xf numFmtId="0" fontId="12" fillId="35" borderId="10" xfId="53" applyFont="1" applyFill="1" applyBorder="1">
      <alignment/>
      <protection/>
    </xf>
    <xf numFmtId="0" fontId="17" fillId="35" borderId="10" xfId="53" applyFont="1" applyFill="1" applyBorder="1">
      <alignment/>
      <protection/>
    </xf>
    <xf numFmtId="0" fontId="18" fillId="35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vertical="top" wrapText="1"/>
    </xf>
    <xf numFmtId="164" fontId="3" fillId="35" borderId="10" xfId="0" applyNumberFormat="1" applyFont="1" applyFill="1" applyBorder="1" applyAlignment="1">
      <alignment/>
    </xf>
    <xf numFmtId="0" fontId="11" fillId="35" borderId="10" xfId="54" applyFont="1" applyFill="1" applyBorder="1">
      <alignment/>
      <protection/>
    </xf>
    <xf numFmtId="0" fontId="3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18" fillId="33" borderId="10" xfId="0" applyFont="1" applyFill="1" applyBorder="1" applyAlignment="1">
      <alignment vertical="center" wrapText="1"/>
    </xf>
    <xf numFmtId="164" fontId="12" fillId="33" borderId="0" xfId="0" applyNumberFormat="1" applyFont="1" applyFill="1" applyAlignment="1">
      <alignment/>
    </xf>
    <xf numFmtId="164" fontId="17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3" fillId="0" borderId="10" xfId="53" applyFont="1" applyFill="1" applyBorder="1">
      <alignment/>
      <protection/>
    </xf>
    <xf numFmtId="0" fontId="19" fillId="33" borderId="10" xfId="53" applyNumberFormat="1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33" borderId="10" xfId="53" applyFont="1" applyFill="1" applyBorder="1">
      <alignment/>
      <protection/>
    </xf>
    <xf numFmtId="164" fontId="6" fillId="33" borderId="10" xfId="53" applyNumberFormat="1" applyFont="1" applyFill="1" applyBorder="1" applyAlignment="1">
      <alignment horizontal="center"/>
      <protection/>
    </xf>
    <xf numFmtId="0" fontId="6" fillId="34" borderId="10" xfId="53" applyFont="1" applyFill="1" applyBorder="1">
      <alignment/>
      <protection/>
    </xf>
    <xf numFmtId="164" fontId="9" fillId="33" borderId="10" xfId="0" applyNumberFormat="1" applyFont="1" applyFill="1" applyBorder="1" applyAlignment="1">
      <alignment/>
    </xf>
    <xf numFmtId="164" fontId="6" fillId="33" borderId="10" xfId="53" applyNumberFormat="1" applyFont="1" applyFill="1" applyBorder="1">
      <alignment/>
      <protection/>
    </xf>
    <xf numFmtId="164" fontId="27" fillId="33" borderId="10" xfId="53" applyNumberFormat="1" applyFont="1" applyFill="1" applyBorder="1">
      <alignment/>
      <protection/>
    </xf>
    <xf numFmtId="0" fontId="28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vertical="top" wrapText="1"/>
    </xf>
    <xf numFmtId="0" fontId="9" fillId="33" borderId="10" xfId="53" applyFont="1" applyFill="1" applyBorder="1">
      <alignment/>
      <protection/>
    </xf>
    <xf numFmtId="0" fontId="29" fillId="0" borderId="10" xfId="0" applyFont="1" applyBorder="1" applyAlignment="1">
      <alignment/>
    </xf>
    <xf numFmtId="164" fontId="16" fillId="33" borderId="15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4" fontId="1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8" fillId="33" borderId="10" xfId="53" applyFont="1" applyFill="1" applyBorder="1">
      <alignment/>
      <protection/>
    </xf>
    <xf numFmtId="0" fontId="4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1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3" fillId="33" borderId="10" xfId="53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/>
    </xf>
    <xf numFmtId="164" fontId="11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11" fillId="33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0" fontId="7" fillId="33" borderId="10" xfId="53" applyFont="1" applyFill="1" applyBorder="1">
      <alignment/>
      <protection/>
    </xf>
    <xf numFmtId="1" fontId="6" fillId="33" borderId="10" xfId="53" applyNumberFormat="1" applyFont="1" applyFill="1" applyBorder="1" applyAlignment="1">
      <alignment horizontal="center"/>
      <protection/>
    </xf>
    <xf numFmtId="164" fontId="13" fillId="0" borderId="10" xfId="52" applyNumberFormat="1" applyFont="1" applyBorder="1" applyAlignment="1">
      <alignment/>
      <protection/>
    </xf>
    <xf numFmtId="0" fontId="3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horizontal="center"/>
    </xf>
    <xf numFmtId="164" fontId="11" fillId="33" borderId="10" xfId="53" applyNumberFormat="1" applyFont="1" applyFill="1" applyBorder="1" applyAlignment="1">
      <alignment horizontal="center"/>
      <protection/>
    </xf>
    <xf numFmtId="164" fontId="11" fillId="33" borderId="10" xfId="0" applyNumberFormat="1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52" applyFont="1" applyBorder="1" applyAlignment="1">
      <alignment/>
      <protection/>
    </xf>
    <xf numFmtId="1" fontId="3" fillId="33" borderId="10" xfId="53" applyNumberFormat="1" applyFont="1" applyFill="1" applyBorder="1">
      <alignment/>
      <protection/>
    </xf>
    <xf numFmtId="0" fontId="31" fillId="33" borderId="10" xfId="0" applyFont="1" applyFill="1" applyBorder="1" applyAlignment="1">
      <alignment horizontal="center"/>
    </xf>
    <xf numFmtId="164" fontId="9" fillId="33" borderId="10" xfId="53" applyNumberFormat="1" applyFont="1" applyFill="1" applyBorder="1" applyAlignment="1">
      <alignment horizontal="center"/>
      <protection/>
    </xf>
    <xf numFmtId="1" fontId="6" fillId="33" borderId="10" xfId="53" applyNumberFormat="1" applyFont="1" applyFill="1" applyBorder="1">
      <alignment/>
      <protection/>
    </xf>
    <xf numFmtId="0" fontId="6" fillId="0" borderId="14" xfId="0" applyFont="1" applyBorder="1" applyAlignment="1">
      <alignment horizontal="center"/>
    </xf>
    <xf numFmtId="0" fontId="3" fillId="0" borderId="0" xfId="52" applyFont="1" applyBorder="1" applyAlignment="1">
      <alignment/>
      <protection/>
    </xf>
    <xf numFmtId="0" fontId="30" fillId="0" borderId="0" xfId="0" applyFont="1" applyBorder="1" applyAlignment="1">
      <alignment horizontal="center"/>
    </xf>
    <xf numFmtId="0" fontId="6" fillId="0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6" fillId="33" borderId="0" xfId="53" applyFont="1" applyFill="1" applyBorder="1" applyAlignment="1">
      <alignment horizontal="center"/>
      <protection/>
    </xf>
    <xf numFmtId="164" fontId="6" fillId="33" borderId="0" xfId="53" applyNumberFormat="1" applyFont="1" applyFill="1" applyBorder="1" applyAlignment="1">
      <alignment horizontal="center"/>
      <protection/>
    </xf>
    <xf numFmtId="0" fontId="6" fillId="34" borderId="0" xfId="53" applyFont="1" applyFill="1" applyBorder="1">
      <alignment/>
      <protection/>
    </xf>
    <xf numFmtId="0" fontId="9" fillId="33" borderId="0" xfId="53" applyFont="1" applyFill="1" applyBorder="1">
      <alignment/>
      <protection/>
    </xf>
    <xf numFmtId="164" fontId="27" fillId="33" borderId="0" xfId="53" applyNumberFormat="1" applyFont="1" applyFill="1" applyBorder="1">
      <alignment/>
      <protection/>
    </xf>
    <xf numFmtId="0" fontId="28" fillId="33" borderId="0" xfId="0" applyFont="1" applyFill="1" applyBorder="1" applyAlignment="1">
      <alignment horizontal="center" vertical="top" wrapText="1"/>
    </xf>
    <xf numFmtId="0" fontId="28" fillId="33" borderId="0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29" fillId="34" borderId="0" xfId="0" applyFont="1" applyFill="1" applyAlignment="1">
      <alignment/>
    </xf>
    <xf numFmtId="0" fontId="32" fillId="33" borderId="0" xfId="0" applyFont="1" applyFill="1" applyAlignment="1">
      <alignment/>
    </xf>
    <xf numFmtId="0" fontId="6" fillId="33" borderId="11" xfId="53" applyFont="1" applyFill="1" applyBorder="1" applyAlignment="1">
      <alignment horizontal="center" textRotation="90" wrapText="1"/>
      <protection/>
    </xf>
    <xf numFmtId="0" fontId="29" fillId="0" borderId="0" xfId="0" applyFont="1" applyAlignment="1">
      <alignment/>
    </xf>
    <xf numFmtId="0" fontId="6" fillId="33" borderId="13" xfId="53" applyFont="1" applyFill="1" applyBorder="1" applyAlignment="1">
      <alignment horizontal="center" textRotation="90" wrapText="1"/>
      <protection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3" fillId="33" borderId="10" xfId="53" applyFont="1" applyFill="1" applyBorder="1" applyAlignment="1">
      <alignment horizontal="center" textRotation="90" wrapText="1"/>
      <protection/>
    </xf>
    <xf numFmtId="0" fontId="34" fillId="34" borderId="0" xfId="0" applyFont="1" applyFill="1" applyAlignment="1">
      <alignment horizontal="center" vertical="top" wrapText="1"/>
    </xf>
    <xf numFmtId="49" fontId="35" fillId="0" borderId="0" xfId="0" applyNumberFormat="1" applyFont="1" applyAlignment="1">
      <alignment horizontal="left" vertical="top" wrapText="1"/>
    </xf>
    <xf numFmtId="0" fontId="34" fillId="33" borderId="0" xfId="0" applyFont="1" applyFill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3" fillId="33" borderId="10" xfId="53" applyFont="1" applyFill="1" applyBorder="1" applyAlignment="1">
      <alignment horizontal="center" textRotation="90"/>
      <protection/>
    </xf>
    <xf numFmtId="0" fontId="2" fillId="0" borderId="0" xfId="0" applyFont="1" applyAlignment="1">
      <alignment vertical="top" wrapText="1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6" fillId="34" borderId="0" xfId="0" applyFont="1" applyFill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6" fillId="33" borderId="10" xfId="53" applyFont="1" applyFill="1" applyBorder="1" applyAlignment="1">
      <alignment horizontal="center" textRotation="90" wrapText="1"/>
      <protection/>
    </xf>
    <xf numFmtId="0" fontId="6" fillId="0" borderId="10" xfId="53" applyFont="1" applyBorder="1" applyAlignment="1">
      <alignment horizontal="center" textRotation="90"/>
      <protection/>
    </xf>
    <xf numFmtId="0" fontId="6" fillId="0" borderId="10" xfId="53" applyFont="1" applyBorder="1" applyAlignment="1">
      <alignment horizontal="center" textRotation="90" wrapText="1"/>
      <protection/>
    </xf>
    <xf numFmtId="0" fontId="6" fillId="0" borderId="10" xfId="53" applyFont="1" applyFill="1" applyBorder="1" applyAlignment="1">
      <alignment horizontal="center" textRotation="90"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164" fontId="6" fillId="33" borderId="10" xfId="0" applyNumberFormat="1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33" borderId="10" xfId="53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textRotation="90"/>
      <protection/>
    </xf>
    <xf numFmtId="0" fontId="6" fillId="0" borderId="11" xfId="53" applyFont="1" applyFill="1" applyBorder="1" applyAlignment="1">
      <alignment horizontal="center" textRotation="90"/>
      <protection/>
    </xf>
    <xf numFmtId="0" fontId="6" fillId="0" borderId="19" xfId="53" applyFont="1" applyFill="1" applyBorder="1" applyAlignment="1">
      <alignment horizontal="center" textRotation="90"/>
      <protection/>
    </xf>
    <xf numFmtId="0" fontId="6" fillId="0" borderId="16" xfId="53" applyFont="1" applyFill="1" applyBorder="1" applyAlignment="1">
      <alignment horizontal="center" textRotation="90"/>
      <protection/>
    </xf>
    <xf numFmtId="0" fontId="3" fillId="0" borderId="10" xfId="0" applyFont="1" applyBorder="1" applyAlignment="1">
      <alignment horizontal="center" wrapText="1"/>
    </xf>
    <xf numFmtId="0" fontId="6" fillId="0" borderId="19" xfId="53" applyFont="1" applyFill="1" applyBorder="1" applyAlignment="1">
      <alignment horizontal="center" textRotation="90" wrapText="1"/>
      <protection/>
    </xf>
    <xf numFmtId="0" fontId="8" fillId="0" borderId="10" xfId="53" applyFont="1" applyFill="1" applyBorder="1" applyAlignment="1">
      <alignment horizontal="center" textRotation="90" wrapText="1"/>
      <protection/>
    </xf>
    <xf numFmtId="0" fontId="8" fillId="0" borderId="11" xfId="53" applyFont="1" applyFill="1" applyBorder="1" applyAlignment="1">
      <alignment horizontal="center" textRotation="90" wrapText="1"/>
      <protection/>
    </xf>
    <xf numFmtId="0" fontId="4" fillId="0" borderId="11" xfId="53" applyFont="1" applyFill="1" applyBorder="1" applyAlignment="1">
      <alignment horizontal="center" textRotation="90" wrapText="1"/>
      <protection/>
    </xf>
    <xf numFmtId="0" fontId="6" fillId="33" borderId="10" xfId="53" applyFont="1" applyFill="1" applyBorder="1" applyAlignment="1">
      <alignment horizontal="center" textRotation="90"/>
      <protection/>
    </xf>
    <xf numFmtId="0" fontId="6" fillId="34" borderId="10" xfId="53" applyFont="1" applyFill="1" applyBorder="1" applyAlignment="1">
      <alignment horizontal="center" textRotation="90" wrapText="1"/>
      <protection/>
    </xf>
    <xf numFmtId="0" fontId="10" fillId="33" borderId="10" xfId="53" applyFont="1" applyFill="1" applyBorder="1" applyAlignment="1">
      <alignment horizontal="center" textRotation="90" wrapText="1"/>
      <protection/>
    </xf>
    <xf numFmtId="0" fontId="9" fillId="33" borderId="10" xfId="53" applyFont="1" applyFill="1" applyBorder="1" applyAlignment="1">
      <alignment horizontal="center" textRotation="90" wrapText="1"/>
      <protection/>
    </xf>
    <xf numFmtId="0" fontId="6" fillId="33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" fillId="0" borderId="11" xfId="53" applyFont="1" applyFill="1" applyBorder="1" applyAlignment="1">
      <alignment horizontal="center" textRotation="90"/>
      <protection/>
    </xf>
    <xf numFmtId="0" fontId="8" fillId="0" borderId="10" xfId="0" applyFont="1" applyBorder="1" applyAlignment="1">
      <alignment horizontal="center"/>
    </xf>
    <xf numFmtId="0" fontId="6" fillId="33" borderId="11" xfId="53" applyFont="1" applyFill="1" applyBorder="1" applyAlignment="1">
      <alignment horizontal="center" textRotation="90" wrapText="1"/>
      <protection/>
    </xf>
    <xf numFmtId="0" fontId="6" fillId="33" borderId="11" xfId="53" applyFont="1" applyFill="1" applyBorder="1" applyAlignment="1">
      <alignment horizontal="center" textRotation="90"/>
      <protection/>
    </xf>
    <xf numFmtId="0" fontId="1" fillId="0" borderId="10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wrapText="1"/>
    </xf>
    <xf numFmtId="0" fontId="33" fillId="33" borderId="10" xfId="53" applyFont="1" applyFill="1" applyBorder="1" applyAlignment="1">
      <alignment horizontal="center" textRotation="90" wrapText="1"/>
      <protection/>
    </xf>
    <xf numFmtId="0" fontId="33" fillId="33" borderId="14" xfId="53" applyFont="1" applyFill="1" applyBorder="1" applyAlignment="1">
      <alignment horizontal="center"/>
      <protection/>
    </xf>
    <xf numFmtId="0" fontId="34" fillId="0" borderId="10" xfId="0" applyFont="1" applyBorder="1" applyAlignment="1">
      <alignment horizontal="center"/>
    </xf>
    <xf numFmtId="0" fontId="33" fillId="33" borderId="10" xfId="53" applyFont="1" applyFill="1" applyBorder="1" applyAlignment="1">
      <alignment horizontal="center" wrapText="1"/>
      <protection/>
    </xf>
    <xf numFmtId="0" fontId="33" fillId="33" borderId="10" xfId="53" applyFont="1" applyFill="1" applyBorder="1" applyAlignment="1">
      <alignment horizontal="center" textRotation="90"/>
      <protection/>
    </xf>
    <xf numFmtId="0" fontId="10" fillId="33" borderId="10" xfId="53" applyFont="1" applyFill="1" applyBorder="1" applyAlignment="1">
      <alignment horizontal="center" wrapText="1"/>
      <protection/>
    </xf>
    <xf numFmtId="0" fontId="33" fillId="33" borderId="14" xfId="53" applyFont="1" applyFill="1" applyBorder="1" applyAlignment="1">
      <alignment horizontal="center" textRotation="90"/>
      <protection/>
    </xf>
    <xf numFmtId="0" fontId="3" fillId="33" borderId="10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Обычный_Лист1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387"/>
  <sheetViews>
    <sheetView tabSelected="1" zoomScale="110" zoomScaleNormal="110" zoomScalePageLayoutView="0" workbookViewId="0" topLeftCell="A1">
      <pane xSplit="3" ySplit="5" topLeftCell="D228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M237" sqref="M237"/>
    </sheetView>
  </sheetViews>
  <sheetFormatPr defaultColWidth="9.140625" defaultRowHeight="12.75"/>
  <cols>
    <col min="1" max="1" width="2.57421875" style="1" customWidth="1"/>
    <col min="2" max="2" width="11.7109375" style="0" customWidth="1"/>
    <col min="3" max="3" width="3.421875" style="0" customWidth="1"/>
    <col min="4" max="4" width="4.8515625" style="2" customWidth="1"/>
    <col min="5" max="5" width="3.00390625" style="0" customWidth="1"/>
    <col min="6" max="6" width="3.8515625" style="0" customWidth="1"/>
    <col min="7" max="7" width="4.140625" style="0" customWidth="1"/>
    <col min="8" max="8" width="2.28125" style="0" customWidth="1"/>
    <col min="9" max="9" width="5.28125" style="3" customWidth="1"/>
    <col min="10" max="10" width="5.140625" style="3" customWidth="1"/>
    <col min="11" max="11" width="3.140625" style="3" customWidth="1"/>
    <col min="12" max="12" width="7.140625" style="4" customWidth="1"/>
    <col min="13" max="13" width="5.57421875" style="3" customWidth="1"/>
    <col min="14" max="14" width="5.7109375" style="3" customWidth="1"/>
    <col min="15" max="15" width="6.28125" style="3" customWidth="1"/>
    <col min="16" max="16" width="4.28125" style="3" customWidth="1"/>
    <col min="17" max="17" width="6.8515625" style="5" customWidth="1"/>
    <col min="18" max="18" width="5.140625" style="6" customWidth="1"/>
    <col min="19" max="19" width="6.8515625" style="7" customWidth="1"/>
    <col min="20" max="20" width="7.28125" style="3" customWidth="1"/>
    <col min="21" max="21" width="9.140625" style="3" customWidth="1"/>
    <col min="22" max="23" width="6.7109375" style="7" customWidth="1"/>
    <col min="24" max="24" width="5.421875" style="7" customWidth="1"/>
    <col min="25" max="25" width="3.57421875" style="8" customWidth="1"/>
    <col min="26" max="26" width="3.8515625" style="1" customWidth="1"/>
    <col min="27" max="27" width="4.421875" style="1" customWidth="1"/>
    <col min="28" max="28" width="6.140625" style="1" customWidth="1"/>
    <col min="29" max="29" width="3.421875" style="1" customWidth="1"/>
    <col min="30" max="30" width="4.8515625" style="1" customWidth="1"/>
    <col min="31" max="31" width="5.140625" style="1" customWidth="1"/>
    <col min="32" max="32" width="4.7109375" style="3" customWidth="1"/>
    <col min="33" max="33" width="4.00390625" style="3" customWidth="1"/>
    <col min="34" max="34" width="4.7109375" style="3" customWidth="1"/>
    <col min="35" max="35" width="5.00390625" style="3" customWidth="1"/>
    <col min="36" max="36" width="2.7109375" style="3" customWidth="1"/>
    <col min="37" max="37" width="7.00390625" style="3" customWidth="1"/>
    <col min="38" max="38" width="5.8515625" style="3" customWidth="1"/>
    <col min="39" max="39" width="6.140625" style="3" customWidth="1"/>
    <col min="40" max="40" width="4.57421875" style="0" customWidth="1"/>
    <col min="41" max="41" width="5.8515625" style="0" customWidth="1"/>
    <col min="42" max="42" width="4.57421875" style="0" customWidth="1"/>
    <col min="43" max="43" width="4.7109375" style="0" customWidth="1"/>
    <col min="44" max="44" width="5.8515625" style="0" customWidth="1"/>
    <col min="45" max="46" width="4.7109375" style="0" customWidth="1"/>
    <col min="47" max="47" width="7.57421875" style="0" customWidth="1"/>
    <col min="48" max="48" width="5.7109375" style="0" customWidth="1"/>
    <col min="49" max="49" width="10.57421875" style="0" customWidth="1"/>
    <col min="50" max="50" width="3.57421875" style="0" customWidth="1"/>
    <col min="51" max="51" width="3.7109375" style="0" customWidth="1"/>
    <col min="52" max="52" width="5.00390625" style="0" customWidth="1"/>
    <col min="53" max="53" width="4.140625" style="0" customWidth="1"/>
    <col min="54" max="54" width="3.7109375" style="0" customWidth="1"/>
    <col min="55" max="55" width="3.00390625" style="0" customWidth="1"/>
    <col min="56" max="56" width="3.140625" style="0" customWidth="1"/>
    <col min="57" max="57" width="2.8515625" style="0" customWidth="1"/>
    <col min="58" max="58" width="7.140625" style="9" customWidth="1"/>
    <col min="59" max="59" width="5.28125" style="10" customWidth="1"/>
    <col min="60" max="60" width="7.57421875" style="10" customWidth="1"/>
    <col min="61" max="61" width="7.140625" style="10" customWidth="1"/>
    <col min="62" max="62" width="4.421875" style="10" customWidth="1"/>
    <col min="63" max="63" width="5.7109375" style="0" customWidth="1"/>
    <col min="64" max="64" width="6.00390625" style="9" customWidth="1"/>
    <col min="65" max="65" width="4.28125" style="0" customWidth="1"/>
  </cols>
  <sheetData>
    <row r="1" spans="1:52" ht="12.75">
      <c r="A1" s="364" t="s">
        <v>220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11"/>
    </row>
    <row r="2" spans="1:52" ht="11.25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11"/>
    </row>
    <row r="3" spans="1:65" ht="18.75" customHeight="1">
      <c r="A3" s="365" t="s">
        <v>0</v>
      </c>
      <c r="B3" s="366" t="s">
        <v>1</v>
      </c>
      <c r="C3" s="367" t="s">
        <v>2</v>
      </c>
      <c r="D3" s="368" t="s">
        <v>3</v>
      </c>
      <c r="E3" s="369" t="s">
        <v>4</v>
      </c>
      <c r="F3" s="369"/>
      <c r="G3" s="369"/>
      <c r="H3" s="369"/>
      <c r="I3" s="370" t="s">
        <v>5</v>
      </c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1" t="s">
        <v>6</v>
      </c>
      <c r="X3" s="372" t="s">
        <v>7</v>
      </c>
      <c r="Y3" s="373" t="s">
        <v>8</v>
      </c>
      <c r="Z3" s="374" t="s">
        <v>9</v>
      </c>
      <c r="AA3" s="374"/>
      <c r="AB3" s="375" t="s">
        <v>10</v>
      </c>
      <c r="AC3" s="375"/>
      <c r="AD3" s="376" t="s">
        <v>11</v>
      </c>
      <c r="AE3" s="377" t="s">
        <v>12</v>
      </c>
      <c r="AF3" s="377"/>
      <c r="AG3" s="377"/>
      <c r="AH3" s="377"/>
      <c r="AI3" s="377" t="s">
        <v>13</v>
      </c>
      <c r="AJ3" s="377"/>
      <c r="AK3" s="377"/>
      <c r="AL3" s="378" t="s">
        <v>14</v>
      </c>
      <c r="AM3" s="365" t="s">
        <v>15</v>
      </c>
      <c r="AN3" s="377" t="s">
        <v>16</v>
      </c>
      <c r="AO3" s="377"/>
      <c r="AP3" s="377"/>
      <c r="AQ3" s="377"/>
      <c r="AR3" s="377"/>
      <c r="AS3" s="377"/>
      <c r="AT3" s="377"/>
      <c r="AU3" s="377"/>
      <c r="AV3" s="378" t="s">
        <v>17</v>
      </c>
      <c r="AW3" s="379" t="s">
        <v>18</v>
      </c>
      <c r="AX3" s="380" t="s">
        <v>19</v>
      </c>
      <c r="AY3" s="378" t="s">
        <v>20</v>
      </c>
      <c r="AZ3" s="381" t="s">
        <v>21</v>
      </c>
      <c r="BA3" s="382" t="s">
        <v>22</v>
      </c>
      <c r="BB3" s="382"/>
      <c r="BC3" s="382"/>
      <c r="BD3" s="382"/>
      <c r="BE3" s="382"/>
      <c r="BF3" s="383" t="s">
        <v>23</v>
      </c>
      <c r="BG3" s="384" t="s">
        <v>24</v>
      </c>
      <c r="BH3" s="384" t="s">
        <v>25</v>
      </c>
      <c r="BI3" s="385" t="s">
        <v>26</v>
      </c>
      <c r="BJ3" s="386" t="s">
        <v>27</v>
      </c>
      <c r="BK3" s="365" t="s">
        <v>28</v>
      </c>
      <c r="BL3" s="365" t="s">
        <v>29</v>
      </c>
      <c r="BM3" s="365" t="s">
        <v>30</v>
      </c>
    </row>
    <row r="4" spans="1:65" ht="21.75" customHeight="1">
      <c r="A4" s="365"/>
      <c r="B4" s="366"/>
      <c r="C4" s="367"/>
      <c r="D4" s="368"/>
      <c r="E4" s="366" t="s">
        <v>31</v>
      </c>
      <c r="F4" s="366" t="s">
        <v>32</v>
      </c>
      <c r="G4" s="366" t="s">
        <v>33</v>
      </c>
      <c r="H4" s="366" t="s">
        <v>34</v>
      </c>
      <c r="I4" s="387" t="s">
        <v>35</v>
      </c>
      <c r="J4" s="387" t="s">
        <v>36</v>
      </c>
      <c r="K4" s="387" t="s">
        <v>34</v>
      </c>
      <c r="L4" s="377" t="s">
        <v>37</v>
      </c>
      <c r="M4" s="377"/>
      <c r="N4" s="377"/>
      <c r="O4" s="377"/>
      <c r="P4" s="377"/>
      <c r="Q4" s="365" t="s">
        <v>38</v>
      </c>
      <c r="R4" s="388" t="s">
        <v>39</v>
      </c>
      <c r="S4" s="18"/>
      <c r="T4" s="365" t="s">
        <v>40</v>
      </c>
      <c r="U4" s="389" t="s">
        <v>41</v>
      </c>
      <c r="V4" s="390" t="s">
        <v>42</v>
      </c>
      <c r="W4" s="371"/>
      <c r="X4" s="372"/>
      <c r="Y4" s="373"/>
      <c r="Z4" s="391" t="s">
        <v>43</v>
      </c>
      <c r="AA4" s="391" t="s">
        <v>44</v>
      </c>
      <c r="AB4" s="391" t="s">
        <v>45</v>
      </c>
      <c r="AC4" s="391" t="s">
        <v>46</v>
      </c>
      <c r="AD4" s="376"/>
      <c r="AE4" s="387" t="s">
        <v>47</v>
      </c>
      <c r="AF4" s="387" t="s">
        <v>48</v>
      </c>
      <c r="AG4" s="387" t="s">
        <v>49</v>
      </c>
      <c r="AH4" s="387" t="s">
        <v>50</v>
      </c>
      <c r="AI4" s="387" t="s">
        <v>51</v>
      </c>
      <c r="AJ4" s="387" t="s">
        <v>52</v>
      </c>
      <c r="AK4" s="387" t="s">
        <v>53</v>
      </c>
      <c r="AL4" s="378"/>
      <c r="AM4" s="365"/>
      <c r="AN4" s="374" t="s">
        <v>54</v>
      </c>
      <c r="AO4" s="374"/>
      <c r="AP4" s="387" t="s">
        <v>55</v>
      </c>
      <c r="AQ4" s="365" t="s">
        <v>56</v>
      </c>
      <c r="AR4" s="387" t="s">
        <v>57</v>
      </c>
      <c r="AS4" s="374" t="s">
        <v>58</v>
      </c>
      <c r="AT4" s="374"/>
      <c r="AU4" s="387" t="s">
        <v>59</v>
      </c>
      <c r="AV4" s="378"/>
      <c r="AW4" s="378"/>
      <c r="AX4" s="380"/>
      <c r="AY4" s="378"/>
      <c r="AZ4" s="381"/>
      <c r="BA4" s="392" t="s">
        <v>60</v>
      </c>
      <c r="BB4" s="392" t="s">
        <v>61</v>
      </c>
      <c r="BC4" s="392" t="s">
        <v>62</v>
      </c>
      <c r="BD4" s="393" t="s">
        <v>63</v>
      </c>
      <c r="BE4" s="392" t="s">
        <v>64</v>
      </c>
      <c r="BF4" s="383"/>
      <c r="BG4" s="384"/>
      <c r="BH4" s="384"/>
      <c r="BI4" s="384"/>
      <c r="BJ4" s="386"/>
      <c r="BK4" s="365"/>
      <c r="BL4" s="365"/>
      <c r="BM4" s="365"/>
    </row>
    <row r="5" spans="1:65" ht="73.5" customHeight="1">
      <c r="A5" s="365"/>
      <c r="B5" s="366"/>
      <c r="C5" s="367"/>
      <c r="D5" s="368"/>
      <c r="E5" s="366"/>
      <c r="F5" s="366"/>
      <c r="G5" s="366"/>
      <c r="H5" s="366"/>
      <c r="I5" s="387"/>
      <c r="J5" s="387"/>
      <c r="K5" s="387"/>
      <c r="L5" s="19" t="s">
        <v>65</v>
      </c>
      <c r="M5" s="19" t="s">
        <v>28</v>
      </c>
      <c r="N5" s="20" t="s">
        <v>66</v>
      </c>
      <c r="O5" s="19" t="s">
        <v>67</v>
      </c>
      <c r="P5" s="19" t="s">
        <v>68</v>
      </c>
      <c r="Q5" s="365"/>
      <c r="R5" s="388"/>
      <c r="S5" s="21" t="s">
        <v>69</v>
      </c>
      <c r="T5" s="365"/>
      <c r="U5" s="389"/>
      <c r="V5" s="390"/>
      <c r="W5" s="371"/>
      <c r="X5" s="372"/>
      <c r="Y5" s="373"/>
      <c r="Z5" s="391"/>
      <c r="AA5" s="391"/>
      <c r="AB5" s="391"/>
      <c r="AC5" s="391"/>
      <c r="AD5" s="376"/>
      <c r="AE5" s="387"/>
      <c r="AF5" s="387"/>
      <c r="AG5" s="387"/>
      <c r="AH5" s="387"/>
      <c r="AI5" s="387"/>
      <c r="AJ5" s="387"/>
      <c r="AK5" s="387"/>
      <c r="AL5" s="378"/>
      <c r="AM5" s="365"/>
      <c r="AN5" s="17" t="s">
        <v>70</v>
      </c>
      <c r="AO5" s="12" t="s">
        <v>71</v>
      </c>
      <c r="AP5" s="387"/>
      <c r="AQ5" s="365"/>
      <c r="AR5" s="387"/>
      <c r="AS5" s="17" t="s">
        <v>72</v>
      </c>
      <c r="AT5" s="17" t="s">
        <v>73</v>
      </c>
      <c r="AU5" s="387"/>
      <c r="AV5" s="378"/>
      <c r="AW5" s="379"/>
      <c r="AX5" s="380"/>
      <c r="AY5" s="378"/>
      <c r="AZ5" s="381"/>
      <c r="BA5" s="392"/>
      <c r="BB5" s="392"/>
      <c r="BC5" s="392"/>
      <c r="BD5" s="393"/>
      <c r="BE5" s="392"/>
      <c r="BF5" s="383"/>
      <c r="BG5" s="384"/>
      <c r="BH5" s="384"/>
      <c r="BI5" s="385"/>
      <c r="BJ5" s="386"/>
      <c r="BK5" s="365"/>
      <c r="BL5" s="365"/>
      <c r="BM5" s="365"/>
    </row>
    <row r="6" spans="1:65" ht="11.25" customHeight="1">
      <c r="A6" s="14">
        <v>1</v>
      </c>
      <c r="B6" s="13">
        <v>2</v>
      </c>
      <c r="C6" s="22">
        <v>3</v>
      </c>
      <c r="D6" s="23">
        <v>4</v>
      </c>
      <c r="E6" s="13">
        <v>5</v>
      </c>
      <c r="F6" s="13">
        <v>6</v>
      </c>
      <c r="G6" s="13">
        <v>7</v>
      </c>
      <c r="H6" s="13">
        <v>8</v>
      </c>
      <c r="I6" s="16">
        <v>9</v>
      </c>
      <c r="J6" s="16">
        <v>10</v>
      </c>
      <c r="K6" s="16">
        <v>11</v>
      </c>
      <c r="L6" s="14">
        <v>12</v>
      </c>
      <c r="M6" s="14">
        <v>13</v>
      </c>
      <c r="N6" s="24">
        <v>14</v>
      </c>
      <c r="O6" s="14">
        <v>15</v>
      </c>
      <c r="P6" s="14">
        <v>16</v>
      </c>
      <c r="Q6" s="14">
        <v>17</v>
      </c>
      <c r="R6" s="25">
        <v>18</v>
      </c>
      <c r="S6" s="26">
        <v>19</v>
      </c>
      <c r="T6" s="14">
        <v>20</v>
      </c>
      <c r="U6" s="14">
        <v>21</v>
      </c>
      <c r="V6" s="26">
        <v>22</v>
      </c>
      <c r="W6" s="15">
        <v>23</v>
      </c>
      <c r="X6" s="15">
        <v>24</v>
      </c>
      <c r="Y6" s="27">
        <v>25</v>
      </c>
      <c r="Z6" s="15">
        <v>26</v>
      </c>
      <c r="AA6" s="15">
        <v>27</v>
      </c>
      <c r="AB6" s="15">
        <v>28</v>
      </c>
      <c r="AC6" s="28">
        <v>29</v>
      </c>
      <c r="AD6" s="28">
        <v>30</v>
      </c>
      <c r="AE6" s="29">
        <v>31</v>
      </c>
      <c r="AF6" s="29">
        <v>32</v>
      </c>
      <c r="AG6" s="29">
        <v>33</v>
      </c>
      <c r="AH6" s="29">
        <v>34</v>
      </c>
      <c r="AI6" s="29">
        <v>35</v>
      </c>
      <c r="AJ6" s="29">
        <v>36</v>
      </c>
      <c r="AK6" s="29">
        <v>37</v>
      </c>
      <c r="AL6" s="29">
        <v>38</v>
      </c>
      <c r="AM6" s="30">
        <v>39</v>
      </c>
      <c r="AN6" s="30">
        <v>40</v>
      </c>
      <c r="AO6" s="30">
        <v>41</v>
      </c>
      <c r="AP6" s="30">
        <v>42</v>
      </c>
      <c r="AQ6" s="30">
        <v>43</v>
      </c>
      <c r="AR6" s="30">
        <v>44</v>
      </c>
      <c r="AS6" s="30">
        <v>45</v>
      </c>
      <c r="AT6" s="30">
        <v>45</v>
      </c>
      <c r="AU6" s="31">
        <v>47</v>
      </c>
      <c r="AV6" s="27">
        <v>48</v>
      </c>
      <c r="AW6" s="32">
        <v>49</v>
      </c>
      <c r="AX6" s="31">
        <v>50</v>
      </c>
      <c r="AY6" s="33">
        <v>51</v>
      </c>
      <c r="AZ6" s="31">
        <v>52</v>
      </c>
      <c r="BA6" s="31">
        <v>53</v>
      </c>
      <c r="BB6" s="31">
        <v>54</v>
      </c>
      <c r="BC6" s="31">
        <v>55</v>
      </c>
      <c r="BD6" s="31">
        <v>56</v>
      </c>
      <c r="BE6" s="34">
        <v>57</v>
      </c>
      <c r="BF6" s="35">
        <v>58</v>
      </c>
      <c r="BG6" s="36">
        <v>59</v>
      </c>
      <c r="BH6" s="36">
        <v>60</v>
      </c>
      <c r="BI6" s="37">
        <v>61</v>
      </c>
      <c r="BJ6" s="36">
        <v>62</v>
      </c>
      <c r="BK6" s="37">
        <v>63</v>
      </c>
      <c r="BL6" s="35"/>
      <c r="BM6" s="35"/>
    </row>
    <row r="7" spans="1:65" ht="13.5" customHeight="1">
      <c r="A7" s="394" t="s">
        <v>74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8"/>
      <c r="Y7" s="38"/>
      <c r="Z7" s="38"/>
      <c r="AA7" s="38"/>
      <c r="AB7" s="38"/>
      <c r="AC7" s="39"/>
      <c r="AD7" s="40"/>
      <c r="AE7" s="41"/>
      <c r="AY7" s="42"/>
      <c r="AZ7" s="42"/>
      <c r="BD7" s="43"/>
      <c r="BE7" s="43"/>
      <c r="BF7" s="44"/>
      <c r="BG7" s="45"/>
      <c r="BH7" s="45"/>
      <c r="BI7" s="45"/>
      <c r="BJ7" s="45"/>
      <c r="BK7" s="46"/>
      <c r="BL7" s="47"/>
      <c r="BM7" s="47"/>
    </row>
    <row r="8" spans="1:65" s="3" customFormat="1" ht="12.75" customHeight="1">
      <c r="A8" s="48">
        <v>1</v>
      </c>
      <c r="B8" s="48" t="s">
        <v>75</v>
      </c>
      <c r="C8" s="49">
        <v>9</v>
      </c>
      <c r="D8" s="48">
        <v>2012</v>
      </c>
      <c r="E8" s="48">
        <v>8</v>
      </c>
      <c r="F8" s="48">
        <v>1</v>
      </c>
      <c r="G8" s="48">
        <v>64</v>
      </c>
      <c r="H8" s="48">
        <v>1</v>
      </c>
      <c r="I8" s="48">
        <v>209.28</v>
      </c>
      <c r="J8" s="48">
        <v>371.82</v>
      </c>
      <c r="K8" s="48">
        <v>30</v>
      </c>
      <c r="L8" s="50">
        <v>477</v>
      </c>
      <c r="M8" s="48">
        <v>477</v>
      </c>
      <c r="N8" s="48">
        <v>0</v>
      </c>
      <c r="O8" s="48">
        <v>0</v>
      </c>
      <c r="P8" s="48">
        <v>0</v>
      </c>
      <c r="Q8" s="48">
        <v>2648.7</v>
      </c>
      <c r="R8" s="51">
        <v>0</v>
      </c>
      <c r="S8" s="52">
        <f aca="true" t="shared" si="0" ref="S8:S19">Q8:Q20+R8:R20+O8+P8</f>
        <v>2648.7</v>
      </c>
      <c r="T8" s="48">
        <v>611.1</v>
      </c>
      <c r="U8" s="48">
        <f>I8+J8+K8+L8+Q8+R8</f>
        <v>3736.7999999999997</v>
      </c>
      <c r="V8" s="53">
        <v>3020.5</v>
      </c>
      <c r="W8" s="54"/>
      <c r="X8" s="55"/>
      <c r="Y8" s="53"/>
      <c r="Z8" s="48" t="s">
        <v>76</v>
      </c>
      <c r="AA8" s="48" t="s">
        <v>77</v>
      </c>
      <c r="AB8" s="48" t="s">
        <v>78</v>
      </c>
      <c r="AC8" s="48" t="s">
        <v>79</v>
      </c>
      <c r="AD8" s="48" t="s">
        <v>45</v>
      </c>
      <c r="AE8" s="56">
        <v>500</v>
      </c>
      <c r="AF8" s="56">
        <v>0</v>
      </c>
      <c r="AG8" s="56">
        <v>0</v>
      </c>
      <c r="AH8" s="56">
        <v>0</v>
      </c>
      <c r="AI8" s="56" t="s">
        <v>80</v>
      </c>
      <c r="AJ8" s="56" t="s">
        <v>81</v>
      </c>
      <c r="AK8" s="56" t="s">
        <v>82</v>
      </c>
      <c r="AL8" s="57" t="s">
        <v>83</v>
      </c>
      <c r="AM8" s="56"/>
      <c r="AN8" s="56">
        <v>427</v>
      </c>
      <c r="AO8" s="56">
        <v>111.2</v>
      </c>
      <c r="AP8" s="56">
        <v>122</v>
      </c>
      <c r="AQ8" s="56">
        <v>562.7</v>
      </c>
      <c r="AR8" s="56">
        <v>520</v>
      </c>
      <c r="AS8" s="56">
        <v>0</v>
      </c>
      <c r="AT8" s="56">
        <v>175.5</v>
      </c>
      <c r="AU8" s="56">
        <f>AN8:AN20+AO8:AO20+AP8:AP20+AQ8:AQ20+AR8:AR20+AS8:AS20+AT8:AT20</f>
        <v>1918.4</v>
      </c>
      <c r="AV8" s="56">
        <v>103</v>
      </c>
      <c r="AW8" s="56" t="s">
        <v>84</v>
      </c>
      <c r="AX8" s="56" t="s">
        <v>79</v>
      </c>
      <c r="AY8" s="56" t="s">
        <v>85</v>
      </c>
      <c r="AZ8" s="50">
        <v>320</v>
      </c>
      <c r="BA8" s="56">
        <v>40</v>
      </c>
      <c r="BB8" s="56">
        <v>24</v>
      </c>
      <c r="BC8" s="56"/>
      <c r="BD8" s="56"/>
      <c r="BE8" s="58"/>
      <c r="BF8" s="48">
        <v>611.1</v>
      </c>
      <c r="BG8" s="59">
        <v>0</v>
      </c>
      <c r="BH8" s="59">
        <v>0</v>
      </c>
      <c r="BI8" s="59">
        <v>0</v>
      </c>
      <c r="BJ8" s="59">
        <v>0</v>
      </c>
      <c r="BK8" s="48">
        <v>477</v>
      </c>
      <c r="BL8" s="60">
        <v>477</v>
      </c>
      <c r="BM8" s="48">
        <v>5.85</v>
      </c>
    </row>
    <row r="9" spans="1:65" s="3" customFormat="1" ht="12.75">
      <c r="A9" s="56">
        <f>A8+1</f>
        <v>2</v>
      </c>
      <c r="B9" s="48" t="s">
        <v>75</v>
      </c>
      <c r="C9" s="49" t="s">
        <v>86</v>
      </c>
      <c r="D9" s="48">
        <v>2015</v>
      </c>
      <c r="E9" s="48">
        <v>8</v>
      </c>
      <c r="F9" s="48">
        <v>1</v>
      </c>
      <c r="G9" s="48">
        <v>64</v>
      </c>
      <c r="H9" s="48">
        <v>1</v>
      </c>
      <c r="I9" s="48">
        <v>184</v>
      </c>
      <c r="J9" s="48">
        <v>311</v>
      </c>
      <c r="K9" s="48">
        <v>30</v>
      </c>
      <c r="L9" s="50">
        <v>477</v>
      </c>
      <c r="M9" s="61">
        <v>477</v>
      </c>
      <c r="N9" s="48">
        <v>0</v>
      </c>
      <c r="O9" s="48">
        <v>0</v>
      </c>
      <c r="P9" s="48">
        <v>0</v>
      </c>
      <c r="Q9" s="62">
        <v>2636.7</v>
      </c>
      <c r="R9" s="51">
        <v>0</v>
      </c>
      <c r="S9" s="52">
        <f t="shared" si="0"/>
        <v>2636.7</v>
      </c>
      <c r="T9" s="48">
        <f>I9+J9+K9</f>
        <v>525</v>
      </c>
      <c r="U9" s="48">
        <f>I9+J9+K9+L9+Q9+R9</f>
        <v>3638.7</v>
      </c>
      <c r="V9" s="48">
        <v>3036.6</v>
      </c>
      <c r="W9" s="63" t="s">
        <v>87</v>
      </c>
      <c r="X9" s="55"/>
      <c r="Y9" s="64">
        <v>0</v>
      </c>
      <c r="Z9" s="48" t="s">
        <v>76</v>
      </c>
      <c r="AA9" s="48" t="s">
        <v>77</v>
      </c>
      <c r="AB9" s="48" t="s">
        <v>78</v>
      </c>
      <c r="AC9" s="48" t="s">
        <v>79</v>
      </c>
      <c r="AD9" s="48" t="s">
        <v>45</v>
      </c>
      <c r="AE9" s="56">
        <v>477</v>
      </c>
      <c r="AF9" s="56">
        <v>0</v>
      </c>
      <c r="AG9" s="56">
        <v>0</v>
      </c>
      <c r="AH9" s="56">
        <v>0</v>
      </c>
      <c r="AI9" s="56" t="s">
        <v>80</v>
      </c>
      <c r="AJ9" s="56" t="s">
        <v>81</v>
      </c>
      <c r="AK9" s="56" t="s">
        <v>82</v>
      </c>
      <c r="AL9" s="57" t="s">
        <v>83</v>
      </c>
      <c r="AM9" s="56">
        <v>2695</v>
      </c>
      <c r="AN9" s="56">
        <v>414</v>
      </c>
      <c r="AO9" s="56">
        <v>111.2</v>
      </c>
      <c r="AP9" s="56">
        <v>122</v>
      </c>
      <c r="AQ9" s="56">
        <v>90</v>
      </c>
      <c r="AR9" s="56">
        <v>550</v>
      </c>
      <c r="AS9" s="56">
        <v>0</v>
      </c>
      <c r="AT9" s="56">
        <v>359.1</v>
      </c>
      <c r="AU9" s="56">
        <f>AN9+AO9+AP9+AQ9+AR9+AS9+AT9</f>
        <v>1646.3000000000002</v>
      </c>
      <c r="AV9" s="56"/>
      <c r="AW9" s="56" t="s">
        <v>84</v>
      </c>
      <c r="AX9" s="56" t="s">
        <v>79</v>
      </c>
      <c r="AY9" s="56" t="s">
        <v>85</v>
      </c>
      <c r="AZ9" s="50">
        <v>450</v>
      </c>
      <c r="BA9" s="56">
        <v>40</v>
      </c>
      <c r="BB9" s="56">
        <v>24</v>
      </c>
      <c r="BC9" s="56"/>
      <c r="BD9" s="58"/>
      <c r="BE9" s="58"/>
      <c r="BF9" s="56">
        <v>525</v>
      </c>
      <c r="BG9" s="59">
        <v>0</v>
      </c>
      <c r="BH9" s="59">
        <v>0</v>
      </c>
      <c r="BI9" s="59">
        <v>0</v>
      </c>
      <c r="BJ9" s="59">
        <v>0</v>
      </c>
      <c r="BK9" s="61">
        <v>477</v>
      </c>
      <c r="BL9" s="65">
        <v>477</v>
      </c>
      <c r="BM9" s="56">
        <v>6.44</v>
      </c>
    </row>
    <row r="10" spans="1:65" s="2" customFormat="1" ht="11.25" customHeight="1">
      <c r="A10" s="56">
        <v>3</v>
      </c>
      <c r="B10" s="66" t="s">
        <v>75</v>
      </c>
      <c r="C10" s="67">
        <v>39</v>
      </c>
      <c r="D10" s="66">
        <v>1992</v>
      </c>
      <c r="E10" s="66">
        <v>5</v>
      </c>
      <c r="F10" s="66">
        <v>11</v>
      </c>
      <c r="G10" s="66">
        <v>155</v>
      </c>
      <c r="H10" s="66">
        <v>0</v>
      </c>
      <c r="I10" s="56">
        <v>851.7</v>
      </c>
      <c r="J10" s="56">
        <v>0</v>
      </c>
      <c r="K10" s="56">
        <v>0</v>
      </c>
      <c r="L10" s="68">
        <v>1610.6</v>
      </c>
      <c r="M10" s="69">
        <v>1610.6</v>
      </c>
      <c r="N10" s="56">
        <v>0</v>
      </c>
      <c r="O10" s="56">
        <v>0</v>
      </c>
      <c r="P10" s="56">
        <v>0</v>
      </c>
      <c r="Q10" s="56">
        <v>7596</v>
      </c>
      <c r="R10" s="70">
        <v>0</v>
      </c>
      <c r="S10" s="52">
        <f t="shared" si="0"/>
        <v>7596</v>
      </c>
      <c r="T10" s="48">
        <f>I10:I231+J10:J231+K10:K231</f>
        <v>851.7</v>
      </c>
      <c r="U10" s="48">
        <f>I10+J10+K10+L10+Q10+R10</f>
        <v>10058.3</v>
      </c>
      <c r="V10" s="71">
        <v>7621.2</v>
      </c>
      <c r="W10" s="72">
        <v>11061</v>
      </c>
      <c r="X10" s="73">
        <v>14.5</v>
      </c>
      <c r="Y10" s="71"/>
      <c r="Z10" s="56" t="s">
        <v>76</v>
      </c>
      <c r="AA10" s="56" t="s">
        <v>77</v>
      </c>
      <c r="AB10" s="56" t="s">
        <v>78</v>
      </c>
      <c r="AC10" s="56" t="s">
        <v>79</v>
      </c>
      <c r="AD10" s="56" t="s">
        <v>45</v>
      </c>
      <c r="AE10" s="56">
        <v>1851</v>
      </c>
      <c r="AF10" s="56">
        <v>0</v>
      </c>
      <c r="AG10" s="56">
        <v>0</v>
      </c>
      <c r="AH10" s="56">
        <v>0</v>
      </c>
      <c r="AI10" s="56" t="s">
        <v>88</v>
      </c>
      <c r="AJ10" s="56" t="s">
        <v>81</v>
      </c>
      <c r="AK10" s="56" t="s">
        <v>82</v>
      </c>
      <c r="AL10" s="57" t="s">
        <v>83</v>
      </c>
      <c r="AM10" s="56">
        <v>7491</v>
      </c>
      <c r="AN10" s="74">
        <v>1116</v>
      </c>
      <c r="AO10" s="74">
        <v>300</v>
      </c>
      <c r="AP10" s="74">
        <v>334.86</v>
      </c>
      <c r="AQ10" s="74">
        <v>1050</v>
      </c>
      <c r="AR10" s="74">
        <v>2715.1</v>
      </c>
      <c r="AS10" s="74">
        <v>0</v>
      </c>
      <c r="AT10" s="74">
        <v>415</v>
      </c>
      <c r="AU10" s="75">
        <f>AN10:AN231+AO10:AO231+AP10:AP231+AQ10:AQ231+AR10:AR231+AS10:AS231+AT10:AT231</f>
        <v>5930.96</v>
      </c>
      <c r="AV10" s="56">
        <v>320</v>
      </c>
      <c r="AW10" s="75" t="s">
        <v>84</v>
      </c>
      <c r="AX10" s="34" t="s">
        <v>79</v>
      </c>
      <c r="AY10" s="75" t="s">
        <v>85</v>
      </c>
      <c r="AZ10" s="76">
        <v>1903</v>
      </c>
      <c r="BA10" s="66">
        <v>42</v>
      </c>
      <c r="BB10" s="66">
        <v>63</v>
      </c>
      <c r="BC10" s="66">
        <v>40</v>
      </c>
      <c r="BD10" s="77">
        <v>10</v>
      </c>
      <c r="BE10" s="77"/>
      <c r="BF10" s="56">
        <v>851.7</v>
      </c>
      <c r="BG10" s="59">
        <v>0</v>
      </c>
      <c r="BH10" s="59">
        <v>0</v>
      </c>
      <c r="BI10" s="59">
        <v>0</v>
      </c>
      <c r="BJ10" s="59">
        <v>0</v>
      </c>
      <c r="BK10" s="56">
        <v>1610.6</v>
      </c>
      <c r="BL10" s="58">
        <v>1610.6</v>
      </c>
      <c r="BM10" s="66">
        <v>35.2</v>
      </c>
    </row>
    <row r="11" spans="1:65" ht="12" customHeight="1">
      <c r="A11" s="56">
        <f aca="true" t="shared" si="1" ref="A11:A16">A10+1</f>
        <v>4</v>
      </c>
      <c r="B11" s="75" t="s">
        <v>89</v>
      </c>
      <c r="C11" s="76">
        <v>1</v>
      </c>
      <c r="D11" s="66">
        <v>1940</v>
      </c>
      <c r="E11" s="75">
        <v>2</v>
      </c>
      <c r="F11" s="75">
        <v>2</v>
      </c>
      <c r="G11" s="66">
        <v>8</v>
      </c>
      <c r="H11" s="66">
        <v>0</v>
      </c>
      <c r="I11" s="56">
        <v>50.4</v>
      </c>
      <c r="J11" s="56">
        <v>0</v>
      </c>
      <c r="K11" s="56">
        <v>0</v>
      </c>
      <c r="L11" s="68">
        <v>0</v>
      </c>
      <c r="M11" s="69">
        <v>0</v>
      </c>
      <c r="N11" s="56">
        <v>0</v>
      </c>
      <c r="O11" s="56">
        <v>0</v>
      </c>
      <c r="P11" s="56">
        <v>0</v>
      </c>
      <c r="Q11" s="56">
        <v>459.8</v>
      </c>
      <c r="R11" s="70">
        <v>0</v>
      </c>
      <c r="S11" s="52">
        <f t="shared" si="0"/>
        <v>459.8</v>
      </c>
      <c r="T11" s="48">
        <f>I11:I231+J11:J231+K11:K231</f>
        <v>50.4</v>
      </c>
      <c r="U11" s="48">
        <f>I11+J11+K11+L11+Q11+R11</f>
        <v>510.2</v>
      </c>
      <c r="V11" s="71">
        <v>463.4</v>
      </c>
      <c r="W11" s="72">
        <v>2071</v>
      </c>
      <c r="X11" s="73">
        <v>7</v>
      </c>
      <c r="Y11" s="71"/>
      <c r="Z11" s="56" t="s">
        <v>76</v>
      </c>
      <c r="AA11" s="56" t="s">
        <v>79</v>
      </c>
      <c r="AB11" s="56" t="s">
        <v>79</v>
      </c>
      <c r="AC11" s="56" t="s">
        <v>90</v>
      </c>
      <c r="AD11" s="56" t="s">
        <v>91</v>
      </c>
      <c r="AE11" s="56">
        <v>0</v>
      </c>
      <c r="AF11" s="56">
        <v>370</v>
      </c>
      <c r="AG11" s="56">
        <v>0</v>
      </c>
      <c r="AH11" s="56">
        <v>0</v>
      </c>
      <c r="AI11" s="56" t="s">
        <v>92</v>
      </c>
      <c r="AJ11" s="56" t="s">
        <v>93</v>
      </c>
      <c r="AK11" s="56" t="s">
        <v>94</v>
      </c>
      <c r="AL11" s="57" t="s">
        <v>83</v>
      </c>
      <c r="AM11" s="56">
        <v>1388</v>
      </c>
      <c r="AN11" s="74">
        <v>180</v>
      </c>
      <c r="AO11" s="74">
        <v>0</v>
      </c>
      <c r="AP11" s="74">
        <v>70</v>
      </c>
      <c r="AQ11" s="74">
        <v>0</v>
      </c>
      <c r="AR11" s="74">
        <v>625</v>
      </c>
      <c r="AS11" s="74">
        <v>0</v>
      </c>
      <c r="AT11" s="74">
        <v>217.2</v>
      </c>
      <c r="AU11" s="75">
        <f>AN11:AN231+AO11:AO231+AP11:AP231+AQ11:AQ231+AR11:AR231+AS11:AS231+AT11:AT231</f>
        <v>1092.2</v>
      </c>
      <c r="AV11" s="56">
        <v>37</v>
      </c>
      <c r="AW11" s="75" t="s">
        <v>95</v>
      </c>
      <c r="AX11" s="34" t="s">
        <v>79</v>
      </c>
      <c r="AY11" s="75" t="s">
        <v>85</v>
      </c>
      <c r="AZ11" s="76">
        <v>160</v>
      </c>
      <c r="BA11" s="75">
        <v>1</v>
      </c>
      <c r="BB11" s="75">
        <v>5</v>
      </c>
      <c r="BC11" s="75">
        <v>3</v>
      </c>
      <c r="BD11" s="34"/>
      <c r="BE11" s="34"/>
      <c r="BF11" s="56">
        <v>50.4</v>
      </c>
      <c r="BG11" s="59">
        <v>0</v>
      </c>
      <c r="BH11" s="59">
        <v>0</v>
      </c>
      <c r="BI11" s="59">
        <v>0</v>
      </c>
      <c r="BJ11" s="59">
        <v>0</v>
      </c>
      <c r="BK11" s="56">
        <v>0</v>
      </c>
      <c r="BL11" s="78">
        <v>0</v>
      </c>
      <c r="BM11" s="75">
        <v>0</v>
      </c>
    </row>
    <row r="12" spans="1:65" ht="12" customHeight="1">
      <c r="A12" s="56">
        <f t="shared" si="1"/>
        <v>5</v>
      </c>
      <c r="B12" s="75" t="s">
        <v>96</v>
      </c>
      <c r="C12" s="76">
        <v>6</v>
      </c>
      <c r="D12" s="66">
        <v>1985</v>
      </c>
      <c r="E12" s="75">
        <v>5</v>
      </c>
      <c r="F12" s="75">
        <v>17</v>
      </c>
      <c r="G12" s="66">
        <v>248</v>
      </c>
      <c r="H12" s="66">
        <v>0</v>
      </c>
      <c r="I12" s="56">
        <v>1272</v>
      </c>
      <c r="J12" s="56">
        <v>0</v>
      </c>
      <c r="K12" s="56">
        <v>0</v>
      </c>
      <c r="L12" s="68">
        <v>3529</v>
      </c>
      <c r="M12" s="69">
        <v>3529</v>
      </c>
      <c r="N12" s="56">
        <v>0</v>
      </c>
      <c r="O12" s="56">
        <v>0</v>
      </c>
      <c r="P12" s="56">
        <v>0</v>
      </c>
      <c r="Q12" s="79">
        <v>11385.7</v>
      </c>
      <c r="R12" s="70">
        <v>296.3</v>
      </c>
      <c r="S12" s="52">
        <f t="shared" si="0"/>
        <v>11682</v>
      </c>
      <c r="T12" s="48">
        <f>I12:I124+J12:J124+K12:K124</f>
        <v>1272</v>
      </c>
      <c r="U12" s="48">
        <f>I12+J12+K12+L12+Q12+R12</f>
        <v>16483</v>
      </c>
      <c r="V12" s="80">
        <v>11726.7</v>
      </c>
      <c r="W12" s="73">
        <v>50162</v>
      </c>
      <c r="X12" s="73">
        <v>14.43</v>
      </c>
      <c r="Y12" s="80"/>
      <c r="Z12" s="56" t="s">
        <v>76</v>
      </c>
      <c r="AA12" s="56" t="s">
        <v>77</v>
      </c>
      <c r="AB12" s="56" t="s">
        <v>78</v>
      </c>
      <c r="AC12" s="56" t="s">
        <v>79</v>
      </c>
      <c r="AD12" s="56" t="s">
        <v>45</v>
      </c>
      <c r="AE12" s="56">
        <v>3883</v>
      </c>
      <c r="AF12" s="56">
        <v>0</v>
      </c>
      <c r="AG12" s="56">
        <v>0</v>
      </c>
      <c r="AH12" s="56">
        <v>0</v>
      </c>
      <c r="AI12" s="56" t="s">
        <v>88</v>
      </c>
      <c r="AJ12" s="56" t="s">
        <v>81</v>
      </c>
      <c r="AK12" s="56" t="s">
        <v>82</v>
      </c>
      <c r="AL12" s="57" t="s">
        <v>83</v>
      </c>
      <c r="AM12" s="56">
        <v>10475</v>
      </c>
      <c r="AN12" s="74">
        <v>864</v>
      </c>
      <c r="AO12" s="74">
        <v>351</v>
      </c>
      <c r="AP12" s="81">
        <v>543.4</v>
      </c>
      <c r="AQ12" s="74">
        <v>2366.5</v>
      </c>
      <c r="AR12" s="74">
        <v>2418.1</v>
      </c>
      <c r="AS12" s="74">
        <v>301</v>
      </c>
      <c r="AT12" s="74">
        <v>101</v>
      </c>
      <c r="AU12" s="75">
        <f>AN12:AN124+AO12:AO124+AP12:AP124+AQ12:AQ124+AR12:AR124+AS12:AS124+AT12:AT124</f>
        <v>6945</v>
      </c>
      <c r="AV12" s="56">
        <v>479</v>
      </c>
      <c r="AW12" s="75" t="s">
        <v>84</v>
      </c>
      <c r="AX12" s="34" t="s">
        <v>79</v>
      </c>
      <c r="AY12" s="75" t="s">
        <v>85</v>
      </c>
      <c r="AZ12" s="76">
        <v>3400</v>
      </c>
      <c r="BA12" s="75">
        <v>75</v>
      </c>
      <c r="BB12" s="75">
        <v>120</v>
      </c>
      <c r="BC12" s="75">
        <v>56</v>
      </c>
      <c r="BD12" s="34"/>
      <c r="BE12" s="34"/>
      <c r="BF12" s="56">
        <v>1272</v>
      </c>
      <c r="BG12" s="59">
        <v>0</v>
      </c>
      <c r="BH12" s="59">
        <v>0</v>
      </c>
      <c r="BI12" s="59">
        <v>0</v>
      </c>
      <c r="BJ12" s="59">
        <v>0</v>
      </c>
      <c r="BK12" s="56">
        <v>3529</v>
      </c>
      <c r="BL12" s="78">
        <v>0</v>
      </c>
      <c r="BM12" s="75">
        <v>58</v>
      </c>
    </row>
    <row r="13" spans="1:65" s="3" customFormat="1" ht="12" customHeight="1">
      <c r="A13" s="56">
        <f t="shared" si="1"/>
        <v>6</v>
      </c>
      <c r="B13" s="56" t="s">
        <v>96</v>
      </c>
      <c r="C13" s="50">
        <v>26</v>
      </c>
      <c r="D13" s="56">
        <v>1996</v>
      </c>
      <c r="E13" s="56">
        <v>10</v>
      </c>
      <c r="F13" s="56">
        <v>4</v>
      </c>
      <c r="G13" s="56">
        <v>158</v>
      </c>
      <c r="H13" s="56">
        <v>4</v>
      </c>
      <c r="I13" s="56">
        <v>1167</v>
      </c>
      <c r="J13" s="56">
        <v>0</v>
      </c>
      <c r="K13" s="82">
        <v>22.4</v>
      </c>
      <c r="L13" s="68">
        <v>1207</v>
      </c>
      <c r="M13" s="69">
        <v>1207</v>
      </c>
      <c r="N13" s="56">
        <v>0</v>
      </c>
      <c r="O13" s="56">
        <v>0</v>
      </c>
      <c r="P13" s="56">
        <v>0</v>
      </c>
      <c r="Q13" s="79">
        <v>8583.1</v>
      </c>
      <c r="R13" s="70">
        <v>112.3</v>
      </c>
      <c r="S13" s="52">
        <f t="shared" si="0"/>
        <v>8695.4</v>
      </c>
      <c r="T13" s="48">
        <v>1189.4</v>
      </c>
      <c r="U13" s="48">
        <v>11033</v>
      </c>
      <c r="V13" s="71">
        <v>8626.9</v>
      </c>
      <c r="W13" s="73">
        <v>33796</v>
      </c>
      <c r="X13" s="73">
        <v>28</v>
      </c>
      <c r="Y13" s="71"/>
      <c r="Z13" s="56" t="s">
        <v>76</v>
      </c>
      <c r="AA13" s="56" t="s">
        <v>77</v>
      </c>
      <c r="AB13" s="56" t="s">
        <v>78</v>
      </c>
      <c r="AC13" s="56" t="s">
        <v>79</v>
      </c>
      <c r="AD13" s="56" t="s">
        <v>45</v>
      </c>
      <c r="AE13" s="56">
        <v>0</v>
      </c>
      <c r="AF13" s="56">
        <v>0</v>
      </c>
      <c r="AG13" s="56">
        <v>1328</v>
      </c>
      <c r="AH13" s="56">
        <v>0</v>
      </c>
      <c r="AI13" s="56" t="s">
        <v>80</v>
      </c>
      <c r="AJ13" s="56" t="s">
        <v>81</v>
      </c>
      <c r="AK13" s="56" t="s">
        <v>82</v>
      </c>
      <c r="AL13" s="57" t="s">
        <v>83</v>
      </c>
      <c r="AM13" s="56">
        <v>5355</v>
      </c>
      <c r="AN13" s="56">
        <v>750</v>
      </c>
      <c r="AO13" s="56">
        <v>100</v>
      </c>
      <c r="AP13" s="56">
        <v>208.7</v>
      </c>
      <c r="AQ13" s="56">
        <v>2200</v>
      </c>
      <c r="AR13" s="56">
        <v>360</v>
      </c>
      <c r="AS13" s="56">
        <v>230</v>
      </c>
      <c r="AT13" s="56">
        <v>200</v>
      </c>
      <c r="AU13" s="56">
        <f>AN13:AN231+AO13:AO231+AP13:AP231+AQ13:AQ231+AR13:AR231+AS13:AS231+AT13:AT231</f>
        <v>4048.7</v>
      </c>
      <c r="AV13" s="56">
        <v>348</v>
      </c>
      <c r="AW13" s="56" t="s">
        <v>84</v>
      </c>
      <c r="AX13" s="58" t="s">
        <v>79</v>
      </c>
      <c r="AY13" s="56" t="s">
        <v>85</v>
      </c>
      <c r="AZ13" s="50">
        <v>1706</v>
      </c>
      <c r="BA13" s="56">
        <v>20</v>
      </c>
      <c r="BB13" s="56">
        <v>80</v>
      </c>
      <c r="BC13" s="56">
        <v>60</v>
      </c>
      <c r="BD13" s="58"/>
      <c r="BE13" s="58"/>
      <c r="BF13" s="56">
        <v>1189.4</v>
      </c>
      <c r="BG13" s="59">
        <v>0</v>
      </c>
      <c r="BH13" s="59">
        <v>0</v>
      </c>
      <c r="BI13" s="59">
        <v>0</v>
      </c>
      <c r="BJ13" s="59">
        <v>0</v>
      </c>
      <c r="BK13" s="56">
        <v>1207</v>
      </c>
      <c r="BL13" s="78">
        <v>0</v>
      </c>
      <c r="BM13" s="56">
        <v>10.1</v>
      </c>
    </row>
    <row r="14" spans="1:65" ht="12" customHeight="1">
      <c r="A14" s="56">
        <f t="shared" si="1"/>
        <v>7</v>
      </c>
      <c r="B14" s="75" t="s">
        <v>96</v>
      </c>
      <c r="C14" s="76">
        <v>27</v>
      </c>
      <c r="D14" s="66">
        <v>2009</v>
      </c>
      <c r="E14" s="75">
        <v>10</v>
      </c>
      <c r="F14" s="75">
        <v>2</v>
      </c>
      <c r="G14" s="66">
        <v>86</v>
      </c>
      <c r="H14" s="66">
        <v>2</v>
      </c>
      <c r="I14" s="56">
        <v>232</v>
      </c>
      <c r="J14" s="56">
        <v>320</v>
      </c>
      <c r="K14" s="56">
        <v>11.6</v>
      </c>
      <c r="L14" s="68">
        <v>710.6</v>
      </c>
      <c r="M14" s="69">
        <v>710.6</v>
      </c>
      <c r="N14" s="56">
        <v>0</v>
      </c>
      <c r="O14" s="56">
        <v>0</v>
      </c>
      <c r="P14" s="56">
        <v>0</v>
      </c>
      <c r="Q14" s="56">
        <v>4530.4</v>
      </c>
      <c r="R14" s="83">
        <v>0</v>
      </c>
      <c r="S14" s="52">
        <f t="shared" si="0"/>
        <v>4530.4</v>
      </c>
      <c r="T14" s="48">
        <v>564</v>
      </c>
      <c r="U14" s="48">
        <v>5805</v>
      </c>
      <c r="V14" s="84">
        <v>4512.9</v>
      </c>
      <c r="W14" s="72"/>
      <c r="X14" s="73">
        <v>28</v>
      </c>
      <c r="Y14" s="84"/>
      <c r="Z14" s="56" t="s">
        <v>76</v>
      </c>
      <c r="AA14" s="56" t="s">
        <v>77</v>
      </c>
      <c r="AB14" s="56" t="s">
        <v>78</v>
      </c>
      <c r="AC14" s="56" t="s">
        <v>79</v>
      </c>
      <c r="AD14" s="56" t="s">
        <v>45</v>
      </c>
      <c r="AE14" s="56">
        <v>0</v>
      </c>
      <c r="AF14" s="56">
        <v>0</v>
      </c>
      <c r="AG14" s="56">
        <v>781.7</v>
      </c>
      <c r="AH14" s="56">
        <v>0</v>
      </c>
      <c r="AI14" s="56" t="s">
        <v>88</v>
      </c>
      <c r="AJ14" s="56" t="s">
        <v>81</v>
      </c>
      <c r="AK14" s="56" t="s">
        <v>82</v>
      </c>
      <c r="AL14" s="57" t="s">
        <v>83</v>
      </c>
      <c r="AM14" s="56"/>
      <c r="AN14" s="75">
        <v>811</v>
      </c>
      <c r="AO14" s="75">
        <v>105</v>
      </c>
      <c r="AP14" s="75">
        <v>118.2</v>
      </c>
      <c r="AQ14" s="75">
        <v>1382</v>
      </c>
      <c r="AR14" s="75">
        <v>0</v>
      </c>
      <c r="AS14" s="75">
        <v>0</v>
      </c>
      <c r="AT14" s="75">
        <v>1332</v>
      </c>
      <c r="AU14" s="75">
        <f>AN14:AN125+AO14:AO125+AP14:AP125+AQ14:AQ125+AR14:AR125+AS14:AS125+AT14:AT125</f>
        <v>3748.2</v>
      </c>
      <c r="AV14" s="75">
        <v>118</v>
      </c>
      <c r="AW14" s="75" t="s">
        <v>97</v>
      </c>
      <c r="AX14" s="34" t="s">
        <v>79</v>
      </c>
      <c r="AY14" s="75" t="s">
        <v>85</v>
      </c>
      <c r="AZ14" s="76">
        <v>1400</v>
      </c>
      <c r="BA14" s="75">
        <v>45</v>
      </c>
      <c r="BB14" s="75">
        <v>37</v>
      </c>
      <c r="BC14" s="75">
        <v>2</v>
      </c>
      <c r="BD14" s="34">
        <v>1</v>
      </c>
      <c r="BE14" s="77">
        <v>1</v>
      </c>
      <c r="BF14" s="56">
        <v>564</v>
      </c>
      <c r="BG14" s="59">
        <v>0</v>
      </c>
      <c r="BH14" s="59">
        <v>0</v>
      </c>
      <c r="BI14" s="59">
        <v>0</v>
      </c>
      <c r="BJ14" s="59">
        <v>0</v>
      </c>
      <c r="BK14" s="56">
        <v>710.6</v>
      </c>
      <c r="BL14" s="78">
        <v>710.6</v>
      </c>
      <c r="BM14" s="75">
        <v>12.2</v>
      </c>
    </row>
    <row r="15" spans="1:65" ht="12" customHeight="1">
      <c r="A15" s="56">
        <f t="shared" si="1"/>
        <v>8</v>
      </c>
      <c r="B15" s="75" t="s">
        <v>96</v>
      </c>
      <c r="C15" s="76">
        <v>28</v>
      </c>
      <c r="D15" s="66">
        <v>1993</v>
      </c>
      <c r="E15" s="75">
        <v>9</v>
      </c>
      <c r="F15" s="75">
        <v>6</v>
      </c>
      <c r="G15" s="66">
        <v>216</v>
      </c>
      <c r="H15" s="66">
        <v>6</v>
      </c>
      <c r="I15" s="56">
        <v>731</v>
      </c>
      <c r="J15" s="56">
        <v>0</v>
      </c>
      <c r="K15" s="56">
        <v>21.6</v>
      </c>
      <c r="L15" s="85">
        <v>1957.4</v>
      </c>
      <c r="M15" s="86">
        <v>1957.4</v>
      </c>
      <c r="N15" s="56">
        <v>0</v>
      </c>
      <c r="O15" s="56">
        <v>0</v>
      </c>
      <c r="P15" s="56">
        <v>0</v>
      </c>
      <c r="Q15" s="56">
        <v>12859.6</v>
      </c>
      <c r="R15" s="70">
        <v>0</v>
      </c>
      <c r="S15" s="52">
        <f t="shared" si="0"/>
        <v>12859.6</v>
      </c>
      <c r="T15" s="48">
        <f>I15:I126+J15:J126+K15:K126</f>
        <v>752.6</v>
      </c>
      <c r="U15" s="48">
        <v>15598.4</v>
      </c>
      <c r="V15" s="80">
        <v>12919.8</v>
      </c>
      <c r="W15" s="73">
        <v>91329</v>
      </c>
      <c r="X15" s="73">
        <v>24.6</v>
      </c>
      <c r="Y15" s="80"/>
      <c r="Z15" s="56" t="s">
        <v>76</v>
      </c>
      <c r="AA15" s="56" t="s">
        <v>77</v>
      </c>
      <c r="AB15" s="56" t="s">
        <v>78</v>
      </c>
      <c r="AC15" s="56" t="s">
        <v>79</v>
      </c>
      <c r="AD15" s="56" t="s">
        <v>45</v>
      </c>
      <c r="AE15" s="87">
        <v>0</v>
      </c>
      <c r="AF15" s="56">
        <v>0</v>
      </c>
      <c r="AG15" s="56">
        <v>2153</v>
      </c>
      <c r="AH15" s="56">
        <v>0</v>
      </c>
      <c r="AI15" s="56" t="s">
        <v>80</v>
      </c>
      <c r="AJ15" s="56" t="s">
        <v>81</v>
      </c>
      <c r="AK15" s="56" t="s">
        <v>82</v>
      </c>
      <c r="AL15" s="57" t="s">
        <v>83</v>
      </c>
      <c r="AM15" s="56">
        <v>8113</v>
      </c>
      <c r="AN15" s="74">
        <v>1200</v>
      </c>
      <c r="AO15" s="74">
        <v>72</v>
      </c>
      <c r="AP15" s="74">
        <v>250</v>
      </c>
      <c r="AQ15" s="74">
        <v>900</v>
      </c>
      <c r="AR15" s="74">
        <v>3109.6</v>
      </c>
      <c r="AS15" s="74">
        <v>624</v>
      </c>
      <c r="AT15" s="74">
        <v>0</v>
      </c>
      <c r="AU15" s="75">
        <f>AN15:AN126+AO15:AO126+AP15:AP126+AQ15:AQ126+AR15:AR126+AS15:AS126+AT15:AT126</f>
        <v>6155.6</v>
      </c>
      <c r="AV15" s="56">
        <v>519</v>
      </c>
      <c r="AW15" s="75" t="s">
        <v>84</v>
      </c>
      <c r="AX15" s="34" t="s">
        <v>79</v>
      </c>
      <c r="AY15" s="75" t="s">
        <v>85</v>
      </c>
      <c r="AZ15" s="76">
        <v>1880</v>
      </c>
      <c r="BA15" s="75">
        <v>38</v>
      </c>
      <c r="BB15" s="75">
        <v>52</v>
      </c>
      <c r="BC15" s="75">
        <v>108</v>
      </c>
      <c r="BD15" s="34">
        <v>18</v>
      </c>
      <c r="BE15" s="34"/>
      <c r="BF15" s="56">
        <v>752.6</v>
      </c>
      <c r="BG15" s="59">
        <v>0</v>
      </c>
      <c r="BH15" s="59">
        <v>0</v>
      </c>
      <c r="BI15" s="59">
        <v>0</v>
      </c>
      <c r="BJ15" s="59">
        <v>0</v>
      </c>
      <c r="BK15" s="56">
        <v>1957.4</v>
      </c>
      <c r="BL15" s="88">
        <v>0</v>
      </c>
      <c r="BM15" s="75">
        <v>12</v>
      </c>
    </row>
    <row r="16" spans="1:65" ht="12" customHeight="1">
      <c r="A16" s="56">
        <f t="shared" si="1"/>
        <v>9</v>
      </c>
      <c r="B16" s="75" t="s">
        <v>96</v>
      </c>
      <c r="C16" s="76">
        <v>31</v>
      </c>
      <c r="D16" s="66">
        <v>2002</v>
      </c>
      <c r="E16" s="75">
        <v>9</v>
      </c>
      <c r="F16" s="75">
        <v>5</v>
      </c>
      <c r="G16" s="66">
        <v>187</v>
      </c>
      <c r="H16" s="66">
        <v>5</v>
      </c>
      <c r="I16" s="56">
        <v>533.7</v>
      </c>
      <c r="J16" s="56">
        <v>128.6</v>
      </c>
      <c r="K16" s="56">
        <v>14.5</v>
      </c>
      <c r="L16" s="68">
        <v>1880</v>
      </c>
      <c r="M16" s="69">
        <v>1880</v>
      </c>
      <c r="N16" s="56">
        <v>0</v>
      </c>
      <c r="O16" s="56">
        <v>0</v>
      </c>
      <c r="P16" s="56">
        <v>0</v>
      </c>
      <c r="Q16" s="79">
        <v>10078.4</v>
      </c>
      <c r="R16" s="70">
        <v>186.1</v>
      </c>
      <c r="S16" s="52">
        <f t="shared" si="0"/>
        <v>10264.5</v>
      </c>
      <c r="T16" s="48">
        <v>677.3</v>
      </c>
      <c r="U16" s="48">
        <v>12741.1</v>
      </c>
      <c r="V16" s="80">
        <v>10162.9</v>
      </c>
      <c r="W16" s="73">
        <v>37985</v>
      </c>
      <c r="X16" s="73">
        <v>25.2</v>
      </c>
      <c r="Y16" s="80"/>
      <c r="Z16" s="56" t="s">
        <v>76</v>
      </c>
      <c r="AA16" s="56" t="s">
        <v>77</v>
      </c>
      <c r="AB16" s="56" t="s">
        <v>78</v>
      </c>
      <c r="AC16" s="56" t="s">
        <v>79</v>
      </c>
      <c r="AD16" s="56" t="s">
        <v>45</v>
      </c>
      <c r="AE16" s="56">
        <v>2068</v>
      </c>
      <c r="AF16" s="56">
        <v>0</v>
      </c>
      <c r="AG16" s="56">
        <v>0</v>
      </c>
      <c r="AH16" s="56">
        <v>0</v>
      </c>
      <c r="AI16" s="56" t="s">
        <v>88</v>
      </c>
      <c r="AJ16" s="56" t="s">
        <v>81</v>
      </c>
      <c r="AK16" s="56" t="s">
        <v>82</v>
      </c>
      <c r="AL16" s="57" t="s">
        <v>83</v>
      </c>
      <c r="AM16" s="56"/>
      <c r="AN16" s="75">
        <v>1254</v>
      </c>
      <c r="AO16" s="75">
        <v>891</v>
      </c>
      <c r="AP16" s="75">
        <v>212.6</v>
      </c>
      <c r="AQ16" s="75">
        <v>2200</v>
      </c>
      <c r="AR16" s="75">
        <v>6480</v>
      </c>
      <c r="AS16" s="75">
        <v>350</v>
      </c>
      <c r="AT16" s="75">
        <v>456</v>
      </c>
      <c r="AU16" s="75">
        <f>AN16:AN231+AO16:AO231+AP16:AP231+AQ16:AQ231+AR16:AR231+AS16:AS231+AT16:AT231</f>
        <v>11843.6</v>
      </c>
      <c r="AV16" s="56">
        <v>394</v>
      </c>
      <c r="AW16" s="75" t="s">
        <v>84</v>
      </c>
      <c r="AX16" s="34" t="s">
        <v>79</v>
      </c>
      <c r="AY16" s="75" t="s">
        <v>85</v>
      </c>
      <c r="AZ16" s="76">
        <v>1670</v>
      </c>
      <c r="BA16" s="75">
        <v>45</v>
      </c>
      <c r="BB16" s="75">
        <v>74</v>
      </c>
      <c r="BC16" s="75">
        <v>49</v>
      </c>
      <c r="BD16" s="34">
        <v>18</v>
      </c>
      <c r="BE16" s="34"/>
      <c r="BF16" s="56">
        <v>677.3</v>
      </c>
      <c r="BG16" s="59">
        <v>0</v>
      </c>
      <c r="BH16" s="59">
        <v>0</v>
      </c>
      <c r="BI16" s="59">
        <v>0</v>
      </c>
      <c r="BJ16" s="59">
        <v>0</v>
      </c>
      <c r="BK16" s="56">
        <v>1880</v>
      </c>
      <c r="BL16" s="78">
        <v>1880</v>
      </c>
      <c r="BM16" s="75">
        <v>55.4</v>
      </c>
    </row>
    <row r="17" spans="1:65" ht="12" customHeight="1">
      <c r="A17" s="56">
        <v>10</v>
      </c>
      <c r="B17" s="75" t="s">
        <v>96</v>
      </c>
      <c r="C17" s="76" t="s">
        <v>98</v>
      </c>
      <c r="D17" s="66">
        <v>2016</v>
      </c>
      <c r="E17" s="75">
        <v>10</v>
      </c>
      <c r="F17" s="75">
        <v>1</v>
      </c>
      <c r="G17" s="66">
        <v>56</v>
      </c>
      <c r="H17" s="66">
        <v>1</v>
      </c>
      <c r="I17" s="56">
        <v>282.3</v>
      </c>
      <c r="J17" s="56">
        <v>142.1</v>
      </c>
      <c r="K17" s="82">
        <v>13.8</v>
      </c>
      <c r="L17" s="68">
        <v>433.3</v>
      </c>
      <c r="M17" s="69">
        <v>0</v>
      </c>
      <c r="N17" s="56">
        <v>0</v>
      </c>
      <c r="O17" s="56">
        <v>433.3</v>
      </c>
      <c r="P17" s="56">
        <v>0</v>
      </c>
      <c r="Q17" s="56">
        <v>2603.9</v>
      </c>
      <c r="R17" s="70">
        <v>558</v>
      </c>
      <c r="S17" s="52">
        <f t="shared" si="0"/>
        <v>3595.2000000000003</v>
      </c>
      <c r="T17" s="64">
        <f>I17+J17+K17</f>
        <v>438.2</v>
      </c>
      <c r="U17" s="64">
        <f>I17+J17+K17+L17+Q17+R17</f>
        <v>4033.4</v>
      </c>
      <c r="V17" s="80">
        <v>3161.9</v>
      </c>
      <c r="W17" s="73">
        <v>16050</v>
      </c>
      <c r="X17" s="73">
        <v>29.4</v>
      </c>
      <c r="Y17" s="89">
        <v>0</v>
      </c>
      <c r="Z17" s="56" t="s">
        <v>76</v>
      </c>
      <c r="AA17" s="56" t="s">
        <v>77</v>
      </c>
      <c r="AB17" s="56" t="s">
        <v>78</v>
      </c>
      <c r="AC17" s="56" t="s">
        <v>79</v>
      </c>
      <c r="AD17" s="56" t="s">
        <v>45</v>
      </c>
      <c r="AE17" s="56">
        <v>470</v>
      </c>
      <c r="AF17" s="56">
        <v>0</v>
      </c>
      <c r="AG17" s="56">
        <v>0</v>
      </c>
      <c r="AH17" s="56">
        <v>0</v>
      </c>
      <c r="AI17" s="56" t="s">
        <v>88</v>
      </c>
      <c r="AJ17" s="56" t="s">
        <v>81</v>
      </c>
      <c r="AK17" s="56" t="s">
        <v>82</v>
      </c>
      <c r="AL17" s="57" t="s">
        <v>83</v>
      </c>
      <c r="AM17" s="56">
        <v>1085</v>
      </c>
      <c r="AN17" s="75">
        <v>235</v>
      </c>
      <c r="AO17" s="75">
        <v>48</v>
      </c>
      <c r="AP17" s="75">
        <v>70</v>
      </c>
      <c r="AQ17" s="75">
        <v>155</v>
      </c>
      <c r="AR17" s="75">
        <v>0</v>
      </c>
      <c r="AS17" s="9">
        <v>0</v>
      </c>
      <c r="AT17" s="75">
        <v>107</v>
      </c>
      <c r="AU17" s="75">
        <f>AT17+AS17+AR17+AQ17+AP17+AO17+AN17</f>
        <v>615</v>
      </c>
      <c r="AV17" s="56">
        <v>0</v>
      </c>
      <c r="AW17" s="75" t="s">
        <v>84</v>
      </c>
      <c r="AX17" s="34" t="s">
        <v>79</v>
      </c>
      <c r="AY17" s="75" t="s">
        <v>85</v>
      </c>
      <c r="AZ17" s="76">
        <v>265</v>
      </c>
      <c r="BA17" s="75">
        <v>37</v>
      </c>
      <c r="BB17" s="75">
        <v>13</v>
      </c>
      <c r="BC17" s="75">
        <v>4</v>
      </c>
      <c r="BD17" s="34">
        <v>1</v>
      </c>
      <c r="BE17" s="34">
        <v>1</v>
      </c>
      <c r="BF17" s="89">
        <v>438.2</v>
      </c>
      <c r="BG17" s="90">
        <v>438.2</v>
      </c>
      <c r="BH17" s="90">
        <v>438.2</v>
      </c>
      <c r="BI17" s="90">
        <v>438.2</v>
      </c>
      <c r="BJ17" s="90">
        <v>438.2</v>
      </c>
      <c r="BK17" s="56">
        <v>0</v>
      </c>
      <c r="BL17" s="78">
        <v>0</v>
      </c>
      <c r="BM17" s="75">
        <v>8.5</v>
      </c>
    </row>
    <row r="18" spans="1:65" ht="12" customHeight="1">
      <c r="A18" s="1">
        <v>11</v>
      </c>
      <c r="B18" s="75" t="s">
        <v>96</v>
      </c>
      <c r="C18" s="76">
        <v>32</v>
      </c>
      <c r="D18" s="66">
        <v>1993</v>
      </c>
      <c r="E18" s="75">
        <v>9</v>
      </c>
      <c r="F18" s="75">
        <v>6</v>
      </c>
      <c r="G18" s="66">
        <v>216</v>
      </c>
      <c r="H18" s="66">
        <v>6</v>
      </c>
      <c r="I18" s="56">
        <v>2015</v>
      </c>
      <c r="J18" s="56">
        <v>0</v>
      </c>
      <c r="K18" s="56">
        <v>16.2</v>
      </c>
      <c r="L18" s="50">
        <v>1859.7</v>
      </c>
      <c r="M18" s="56">
        <v>1859.7</v>
      </c>
      <c r="N18" s="56">
        <v>0</v>
      </c>
      <c r="O18" s="56">
        <v>0</v>
      </c>
      <c r="P18" s="56">
        <v>0</v>
      </c>
      <c r="Q18" s="56">
        <v>11725</v>
      </c>
      <c r="R18" s="70">
        <v>0</v>
      </c>
      <c r="S18" s="52">
        <f t="shared" si="0"/>
        <v>11725</v>
      </c>
      <c r="T18" s="48">
        <v>2031</v>
      </c>
      <c r="U18" s="48">
        <v>15616.4</v>
      </c>
      <c r="V18" s="80">
        <v>11753.9</v>
      </c>
      <c r="W18" s="73">
        <v>48880</v>
      </c>
      <c r="X18" s="73">
        <v>26</v>
      </c>
      <c r="Y18" s="80"/>
      <c r="Z18" s="56" t="s">
        <v>76</v>
      </c>
      <c r="AA18" s="56" t="s">
        <v>77</v>
      </c>
      <c r="AB18" s="56" t="s">
        <v>78</v>
      </c>
      <c r="AC18" s="56" t="s">
        <v>79</v>
      </c>
      <c r="AD18" s="56" t="s">
        <v>45</v>
      </c>
      <c r="AE18" s="56">
        <v>0</v>
      </c>
      <c r="AF18" s="56">
        <v>0</v>
      </c>
      <c r="AG18" s="56">
        <v>2045.7</v>
      </c>
      <c r="AH18" s="56">
        <v>0</v>
      </c>
      <c r="AI18" s="56" t="s">
        <v>80</v>
      </c>
      <c r="AJ18" s="56" t="s">
        <v>81</v>
      </c>
      <c r="AK18" s="56" t="s">
        <v>82</v>
      </c>
      <c r="AL18" s="57" t="s">
        <v>83</v>
      </c>
      <c r="AM18" s="56">
        <v>8073</v>
      </c>
      <c r="AN18" s="74">
        <v>882</v>
      </c>
      <c r="AO18" s="74">
        <v>494</v>
      </c>
      <c r="AP18" s="74">
        <v>214.8</v>
      </c>
      <c r="AQ18" s="74">
        <v>675</v>
      </c>
      <c r="AR18" s="74">
        <v>3535.2</v>
      </c>
      <c r="AS18" s="74">
        <v>340</v>
      </c>
      <c r="AT18" s="74">
        <v>52</v>
      </c>
      <c r="AU18" s="75">
        <f>AN18:AN231+AO18:AO231+AP18:AP231+AQ18:AQ231+AR18:AR231+AS18:AS231+AT18:AT231</f>
        <v>6193</v>
      </c>
      <c r="AV18" s="56">
        <v>539</v>
      </c>
      <c r="AW18" s="75" t="s">
        <v>84</v>
      </c>
      <c r="AX18" s="34" t="s">
        <v>79</v>
      </c>
      <c r="AY18" s="75" t="s">
        <v>85</v>
      </c>
      <c r="AZ18" s="76">
        <v>1200</v>
      </c>
      <c r="BA18" s="75">
        <v>1</v>
      </c>
      <c r="BB18" s="75">
        <v>98</v>
      </c>
      <c r="BC18" s="75">
        <v>100</v>
      </c>
      <c r="BD18" s="34">
        <v>17</v>
      </c>
      <c r="BE18" s="34"/>
      <c r="BF18" s="56">
        <v>2031</v>
      </c>
      <c r="BG18" s="59">
        <v>0</v>
      </c>
      <c r="BH18" s="59">
        <v>0</v>
      </c>
      <c r="BI18" s="59">
        <v>0</v>
      </c>
      <c r="BJ18" s="59">
        <v>0</v>
      </c>
      <c r="BK18" s="56">
        <v>1859.7</v>
      </c>
      <c r="BL18" s="65">
        <v>0</v>
      </c>
      <c r="BM18" s="75">
        <v>18.9</v>
      </c>
    </row>
    <row r="19" spans="1:65" ht="11.25" customHeight="1">
      <c r="A19" s="1">
        <v>12</v>
      </c>
      <c r="B19" s="66" t="s">
        <v>99</v>
      </c>
      <c r="C19" s="76">
        <v>22</v>
      </c>
      <c r="D19" s="91">
        <v>2002</v>
      </c>
      <c r="E19" s="75">
        <v>2</v>
      </c>
      <c r="F19" s="92">
        <v>2</v>
      </c>
      <c r="G19" s="66">
        <v>16</v>
      </c>
      <c r="H19" s="66">
        <v>0</v>
      </c>
      <c r="I19" s="56">
        <v>93</v>
      </c>
      <c r="J19" s="56">
        <v>0</v>
      </c>
      <c r="K19" s="56">
        <v>0</v>
      </c>
      <c r="L19" s="68">
        <v>711.6</v>
      </c>
      <c r="M19" s="69">
        <v>711.6</v>
      </c>
      <c r="N19" s="56">
        <v>0</v>
      </c>
      <c r="O19" s="56">
        <v>0</v>
      </c>
      <c r="P19" s="56">
        <v>0</v>
      </c>
      <c r="Q19" s="56">
        <v>1007.1</v>
      </c>
      <c r="R19" s="70">
        <v>0</v>
      </c>
      <c r="S19" s="52">
        <f t="shared" si="0"/>
        <v>1007.1</v>
      </c>
      <c r="T19" s="48">
        <f>I19:I231+J19:J231+K19:K231</f>
        <v>93</v>
      </c>
      <c r="U19" s="48">
        <f>I19+J19+K19+L19+Q19+R19</f>
        <v>1811.7</v>
      </c>
      <c r="V19" s="71">
        <v>1009.2</v>
      </c>
      <c r="W19" s="73">
        <v>4411.6</v>
      </c>
      <c r="X19" s="73">
        <v>6.2</v>
      </c>
      <c r="Y19" s="93"/>
      <c r="Z19" s="56" t="s">
        <v>76</v>
      </c>
      <c r="AA19" s="56" t="s">
        <v>77</v>
      </c>
      <c r="AB19" s="56" t="s">
        <v>78</v>
      </c>
      <c r="AC19" s="56" t="s">
        <v>79</v>
      </c>
      <c r="AD19" s="56" t="s">
        <v>45</v>
      </c>
      <c r="AE19" s="56">
        <v>782.8</v>
      </c>
      <c r="AF19" s="56">
        <v>0</v>
      </c>
      <c r="AG19" s="56">
        <v>0</v>
      </c>
      <c r="AH19" s="56">
        <v>0</v>
      </c>
      <c r="AI19" s="94" t="s">
        <v>88</v>
      </c>
      <c r="AJ19" s="94" t="s">
        <v>81</v>
      </c>
      <c r="AK19" s="94" t="s">
        <v>82</v>
      </c>
      <c r="AL19" s="57" t="s">
        <v>83</v>
      </c>
      <c r="AM19" s="94"/>
      <c r="AN19" s="75">
        <v>460</v>
      </c>
      <c r="AO19" s="75"/>
      <c r="AP19" s="75">
        <v>133.6</v>
      </c>
      <c r="AQ19" s="75">
        <v>0</v>
      </c>
      <c r="AR19" s="75">
        <v>3965</v>
      </c>
      <c r="AS19" s="75"/>
      <c r="AT19" s="75"/>
      <c r="AU19" s="75">
        <f>AN19:AN231+AO19:AO231+AP19:AP231+AQ19:AQ231+AR19:AR231+AS19:AS231+AT19:AT231</f>
        <v>4558.6</v>
      </c>
      <c r="AV19" s="56">
        <v>47</v>
      </c>
      <c r="AW19" s="75" t="s">
        <v>84</v>
      </c>
      <c r="AX19" s="34" t="s">
        <v>79</v>
      </c>
      <c r="AY19" s="75" t="s">
        <v>85</v>
      </c>
      <c r="AZ19" s="76">
        <v>380</v>
      </c>
      <c r="BA19" s="75">
        <v>1</v>
      </c>
      <c r="BB19" s="75">
        <v>10</v>
      </c>
      <c r="BC19" s="75">
        <v>5</v>
      </c>
      <c r="BD19" s="34"/>
      <c r="BE19" s="34"/>
      <c r="BF19" s="56">
        <v>93</v>
      </c>
      <c r="BG19" s="59">
        <v>0</v>
      </c>
      <c r="BH19" s="59">
        <v>0</v>
      </c>
      <c r="BI19" s="59">
        <v>0</v>
      </c>
      <c r="BJ19" s="59">
        <v>0</v>
      </c>
      <c r="BK19" s="56">
        <v>711.6</v>
      </c>
      <c r="BL19" s="78">
        <v>0</v>
      </c>
      <c r="BM19" s="75">
        <v>0</v>
      </c>
    </row>
    <row r="20" spans="1:65" ht="11.25" customHeight="1">
      <c r="A20" s="56"/>
      <c r="B20" s="31" t="s">
        <v>100</v>
      </c>
      <c r="C20" s="75"/>
      <c r="D20" s="66"/>
      <c r="E20" s="75"/>
      <c r="F20" s="95">
        <f aca="true" t="shared" si="2" ref="F20:M20">SUM(F10:F19)</f>
        <v>56</v>
      </c>
      <c r="G20" s="96">
        <f t="shared" si="2"/>
        <v>1346</v>
      </c>
      <c r="H20" s="96">
        <f t="shared" si="2"/>
        <v>24</v>
      </c>
      <c r="I20" s="97">
        <f t="shared" si="2"/>
        <v>7228.1</v>
      </c>
      <c r="J20" s="97">
        <f t="shared" si="2"/>
        <v>590.7</v>
      </c>
      <c r="K20" s="97">
        <f t="shared" si="2"/>
        <v>100.1</v>
      </c>
      <c r="L20" s="98">
        <f t="shared" si="2"/>
        <v>13899.2</v>
      </c>
      <c r="M20" s="97">
        <f t="shared" si="2"/>
        <v>13465.900000000001</v>
      </c>
      <c r="N20" s="97">
        <f>SUM(N8:N19)</f>
        <v>0</v>
      </c>
      <c r="O20" s="97">
        <f>SUM(O8:O19)</f>
        <v>433.3</v>
      </c>
      <c r="P20" s="97">
        <v>0</v>
      </c>
      <c r="Q20" s="97">
        <f>SUM(Q8:Q19)</f>
        <v>76114.40000000001</v>
      </c>
      <c r="R20" s="99">
        <f>SUM(R8:R19)</f>
        <v>1152.7</v>
      </c>
      <c r="S20" s="100">
        <f>SUM(S8:S19)</f>
        <v>77700.4</v>
      </c>
      <c r="T20" s="101">
        <f>I20:I231+J20:J231+K20:K231</f>
        <v>7918.900000000001</v>
      </c>
      <c r="U20" s="101">
        <f>I20+J20+K20+L20+Q20+R20</f>
        <v>99085.20000000001</v>
      </c>
      <c r="V20" s="102">
        <f>SUM(V8:V19)</f>
        <v>78015.9</v>
      </c>
      <c r="W20" s="103">
        <f>SUM(W8:W19)</f>
        <v>295745.6</v>
      </c>
      <c r="X20" s="103"/>
      <c r="Y20" s="104"/>
      <c r="Z20" s="29"/>
      <c r="AA20" s="29"/>
      <c r="AB20" s="29"/>
      <c r="AC20" s="56"/>
      <c r="AD20" s="56"/>
      <c r="AE20" s="29">
        <f>SUM(AE8:AE19)</f>
        <v>10031.8</v>
      </c>
      <c r="AF20" s="29">
        <f>SUM(AF8:AF19)</f>
        <v>370</v>
      </c>
      <c r="AG20" s="29">
        <f>SUM(AG8:AG19)</f>
        <v>6308.4</v>
      </c>
      <c r="AH20" s="29">
        <f>SUM(AH8:AH19)</f>
        <v>0</v>
      </c>
      <c r="AI20" s="105"/>
      <c r="AJ20" s="105"/>
      <c r="AK20" s="105"/>
      <c r="AL20" s="105"/>
      <c r="AM20" s="29">
        <f>SUM(AM7:AM19)</f>
        <v>44675</v>
      </c>
      <c r="AN20" s="30">
        <f aca="true" t="shared" si="3" ref="AN20:AT20">SUM(AN10:AN19)</f>
        <v>7752</v>
      </c>
      <c r="AO20" s="30">
        <f t="shared" si="3"/>
        <v>2361</v>
      </c>
      <c r="AP20" s="30">
        <f t="shared" si="3"/>
        <v>2156.16</v>
      </c>
      <c r="AQ20" s="30">
        <f t="shared" si="3"/>
        <v>10928.5</v>
      </c>
      <c r="AR20" s="30">
        <f t="shared" si="3"/>
        <v>23208</v>
      </c>
      <c r="AS20" s="30">
        <f t="shared" si="3"/>
        <v>1845</v>
      </c>
      <c r="AT20" s="30">
        <f t="shared" si="3"/>
        <v>2880.2</v>
      </c>
      <c r="AU20" s="30">
        <f>AN20:AN231+AO20:AO231+AP20:AP231+AQ20:AQ231+AR20:AR231+AS20:AS231+AT20:AT231</f>
        <v>51130.86</v>
      </c>
      <c r="AV20" s="30">
        <f>SUM(AV10:AV19)</f>
        <v>2801</v>
      </c>
      <c r="AW20" s="75"/>
      <c r="AX20" s="106"/>
      <c r="AY20" s="75"/>
      <c r="AZ20" s="107">
        <f>SUM(AZ10:AZ19)</f>
        <v>13964</v>
      </c>
      <c r="BA20" s="30">
        <f>SUM(BA10:BA19)</f>
        <v>305</v>
      </c>
      <c r="BB20" s="30">
        <f>SUM(BB10:BB19)</f>
        <v>552</v>
      </c>
      <c r="BC20" s="30">
        <f>SUM(BC10:BC19)</f>
        <v>427</v>
      </c>
      <c r="BD20" s="108">
        <f>SUM(BD10:BD19)</f>
        <v>65</v>
      </c>
      <c r="BE20" s="108">
        <f>SUM(BE8:BE19)</f>
        <v>2</v>
      </c>
      <c r="BF20" s="29"/>
      <c r="BG20" s="109"/>
      <c r="BH20" s="109"/>
      <c r="BI20" s="109"/>
      <c r="BJ20" s="109"/>
      <c r="BK20" s="29">
        <f>SUM(BK10:BK19)</f>
        <v>13465.900000000001</v>
      </c>
      <c r="BL20" s="108">
        <f>SUM(BL8:BL19)</f>
        <v>5155.2</v>
      </c>
      <c r="BM20" s="30">
        <f>SUM(BM8:BM19)</f>
        <v>222.59000000000003</v>
      </c>
    </row>
    <row r="21" spans="1:65" ht="10.5" customHeight="1">
      <c r="A21" s="394" t="s">
        <v>101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110"/>
      <c r="W21" s="111"/>
      <c r="X21" s="39"/>
      <c r="Y21" s="112"/>
      <c r="Z21" s="39"/>
      <c r="AA21" s="39"/>
      <c r="AB21" s="39"/>
      <c r="AC21" s="39"/>
      <c r="AD21" s="40"/>
      <c r="AE21" s="41"/>
      <c r="AY21" s="113"/>
      <c r="AZ21" s="113"/>
      <c r="BE21" s="114"/>
      <c r="BM21" s="9"/>
    </row>
    <row r="22" spans="1:65" ht="12.75" customHeight="1">
      <c r="A22" s="115">
        <v>1</v>
      </c>
      <c r="B22" s="115" t="s">
        <v>102</v>
      </c>
      <c r="C22" s="50">
        <v>3</v>
      </c>
      <c r="D22" s="61">
        <v>1971</v>
      </c>
      <c r="E22" s="56">
        <v>5</v>
      </c>
      <c r="F22" s="56">
        <v>1</v>
      </c>
      <c r="G22" s="56">
        <v>161</v>
      </c>
      <c r="H22" s="56">
        <v>0</v>
      </c>
      <c r="I22" s="56">
        <v>123</v>
      </c>
      <c r="J22" s="56">
        <v>566.5</v>
      </c>
      <c r="K22" s="56">
        <v>0</v>
      </c>
      <c r="L22" s="50">
        <v>782.1</v>
      </c>
      <c r="M22" s="115">
        <f>L22-N22-P22</f>
        <v>782.1</v>
      </c>
      <c r="N22" s="56">
        <v>0</v>
      </c>
      <c r="O22" s="56">
        <v>86.1</v>
      </c>
      <c r="P22" s="56">
        <v>0</v>
      </c>
      <c r="Q22" s="116">
        <v>2530.31</v>
      </c>
      <c r="R22" s="70">
        <v>284.8</v>
      </c>
      <c r="S22" s="71">
        <f aca="true" t="shared" si="4" ref="S22:S58">Q22+P22+O22+R22</f>
        <v>2901.21</v>
      </c>
      <c r="T22" s="56">
        <f>I22:I59+J22:J59+K22:K59</f>
        <v>689.5</v>
      </c>
      <c r="U22" s="56">
        <f aca="true" t="shared" si="5" ref="U22:U39">I22+J22+K22+L22+Q22+R22</f>
        <v>4286.71</v>
      </c>
      <c r="V22" s="117">
        <v>4532.5</v>
      </c>
      <c r="W22" s="118">
        <v>16954</v>
      </c>
      <c r="X22" s="118">
        <v>16.5</v>
      </c>
      <c r="Y22" s="119"/>
      <c r="Z22" s="120" t="s">
        <v>76</v>
      </c>
      <c r="AA22" s="56" t="s">
        <v>77</v>
      </c>
      <c r="AB22" s="56" t="s">
        <v>78</v>
      </c>
      <c r="AC22" s="56" t="s">
        <v>79</v>
      </c>
      <c r="AD22" s="121" t="s">
        <v>45</v>
      </c>
      <c r="AE22" s="56">
        <v>1027.5</v>
      </c>
      <c r="AF22" s="122"/>
      <c r="AG22" s="56">
        <v>0</v>
      </c>
      <c r="AH22" s="56">
        <v>0</v>
      </c>
      <c r="AI22" s="56" t="s">
        <v>103</v>
      </c>
      <c r="AJ22" s="56" t="s">
        <v>81</v>
      </c>
      <c r="AK22" s="56" t="s">
        <v>104</v>
      </c>
      <c r="AL22" s="57" t="s">
        <v>83</v>
      </c>
      <c r="AM22" s="56">
        <v>3632</v>
      </c>
      <c r="AN22" s="71">
        <v>240</v>
      </c>
      <c r="AO22" s="71"/>
      <c r="AP22" s="71">
        <v>171</v>
      </c>
      <c r="AQ22" s="71">
        <v>120</v>
      </c>
      <c r="AR22" s="71">
        <v>700</v>
      </c>
      <c r="AS22" s="71">
        <v>202</v>
      </c>
      <c r="AT22" s="71">
        <v>724</v>
      </c>
      <c r="AU22" s="123">
        <f>AN22:AN59+AO22:AO59+AP22:AP59+AQ22:AQ59+AR22:AR59+AS22:AS59+AT22:AT59</f>
        <v>2157</v>
      </c>
      <c r="AV22" s="56">
        <v>192</v>
      </c>
      <c r="AW22" s="75" t="s">
        <v>84</v>
      </c>
      <c r="AX22" s="75" t="s">
        <v>79</v>
      </c>
      <c r="AY22" s="75" t="s">
        <v>85</v>
      </c>
      <c r="AZ22" s="76">
        <v>250</v>
      </c>
      <c r="BA22" s="75">
        <v>154</v>
      </c>
      <c r="BB22" s="75">
        <v>6</v>
      </c>
      <c r="BC22" s="75"/>
      <c r="BD22" s="34"/>
      <c r="BE22" s="106"/>
      <c r="BF22" s="75">
        <f aca="true" t="shared" si="6" ref="BF22:BF136">I22+J22+K22</f>
        <v>689.5</v>
      </c>
      <c r="BG22" s="109">
        <v>0</v>
      </c>
      <c r="BH22" s="109">
        <v>0</v>
      </c>
      <c r="BI22" s="109">
        <v>0</v>
      </c>
      <c r="BJ22" s="109">
        <v>0</v>
      </c>
      <c r="BK22" s="124">
        <v>782.1</v>
      </c>
      <c r="BL22" s="65">
        <v>0</v>
      </c>
      <c r="BM22" s="75">
        <v>2.4</v>
      </c>
    </row>
    <row r="23" spans="1:65" ht="12" customHeight="1">
      <c r="A23" s="115">
        <v>2</v>
      </c>
      <c r="B23" s="115" t="s">
        <v>102</v>
      </c>
      <c r="C23" s="125">
        <v>23</v>
      </c>
      <c r="D23" s="115">
        <v>1950</v>
      </c>
      <c r="E23" s="115">
        <v>2</v>
      </c>
      <c r="F23" s="115">
        <v>2</v>
      </c>
      <c r="G23" s="115">
        <v>16</v>
      </c>
      <c r="H23" s="115">
        <v>0</v>
      </c>
      <c r="I23" s="115">
        <v>88.2</v>
      </c>
      <c r="J23" s="56">
        <v>0</v>
      </c>
      <c r="K23" s="56">
        <v>0</v>
      </c>
      <c r="L23" s="125">
        <v>0</v>
      </c>
      <c r="M23" s="115">
        <v>0</v>
      </c>
      <c r="N23" s="56">
        <v>0</v>
      </c>
      <c r="O23" s="56">
        <v>0</v>
      </c>
      <c r="P23" s="56">
        <v>0</v>
      </c>
      <c r="Q23" s="126">
        <v>539.4</v>
      </c>
      <c r="R23" s="127">
        <v>0</v>
      </c>
      <c r="S23" s="71">
        <f t="shared" si="4"/>
        <v>539.4</v>
      </c>
      <c r="T23" s="56">
        <f>I23:I64+J23:J64+K23:K64</f>
        <v>88.2</v>
      </c>
      <c r="U23" s="56">
        <f t="shared" si="5"/>
        <v>627.6</v>
      </c>
      <c r="V23" s="128">
        <v>541</v>
      </c>
      <c r="W23" s="129">
        <v>3095</v>
      </c>
      <c r="X23" s="118"/>
      <c r="Y23" s="130"/>
      <c r="Z23" s="120" t="s">
        <v>76</v>
      </c>
      <c r="AA23" s="121" t="s">
        <v>77</v>
      </c>
      <c r="AB23" s="56" t="s">
        <v>78</v>
      </c>
      <c r="AC23" s="56" t="s">
        <v>79</v>
      </c>
      <c r="AD23" s="121" t="s">
        <v>45</v>
      </c>
      <c r="AE23" s="56">
        <v>0</v>
      </c>
      <c r="AF23" s="105"/>
      <c r="AG23" s="56">
        <v>0</v>
      </c>
      <c r="AH23" s="115">
        <v>585.2</v>
      </c>
      <c r="AI23" s="115" t="s">
        <v>105</v>
      </c>
      <c r="AJ23" s="115" t="s">
        <v>93</v>
      </c>
      <c r="AK23" s="115" t="s">
        <v>106</v>
      </c>
      <c r="AL23" s="49" t="s">
        <v>107</v>
      </c>
      <c r="AM23" s="115">
        <v>1296</v>
      </c>
      <c r="AN23" s="123"/>
      <c r="AO23" s="123">
        <v>8</v>
      </c>
      <c r="AP23" s="123">
        <v>97</v>
      </c>
      <c r="AQ23" s="123"/>
      <c r="AR23" s="123">
        <v>608.8</v>
      </c>
      <c r="AS23" s="123"/>
      <c r="AT23" s="123">
        <v>175</v>
      </c>
      <c r="AU23" s="123">
        <f>AN23:AN64+AO23:AO64+AP23:AP64+AQ23:AQ64+AR23:AR64+AS23:AS64+AT23:AT64</f>
        <v>888.8</v>
      </c>
      <c r="AV23" s="115">
        <v>28</v>
      </c>
      <c r="AW23" s="75" t="s">
        <v>84</v>
      </c>
      <c r="AX23" s="75" t="s">
        <v>79</v>
      </c>
      <c r="AY23" s="75" t="s">
        <v>85</v>
      </c>
      <c r="AZ23" s="76">
        <v>125</v>
      </c>
      <c r="BA23" s="75">
        <v>13</v>
      </c>
      <c r="BB23" s="75">
        <v>3</v>
      </c>
      <c r="BC23" s="75"/>
      <c r="BD23" s="34"/>
      <c r="BE23" s="106"/>
      <c r="BF23" s="75">
        <f t="shared" si="6"/>
        <v>88.2</v>
      </c>
      <c r="BG23" s="109">
        <v>0</v>
      </c>
      <c r="BH23" s="109">
        <v>0</v>
      </c>
      <c r="BI23" s="109">
        <v>0</v>
      </c>
      <c r="BJ23" s="109">
        <v>0</v>
      </c>
      <c r="BK23" s="124">
        <v>0</v>
      </c>
      <c r="BL23" s="131">
        <v>407.2</v>
      </c>
      <c r="BM23" s="75">
        <v>0</v>
      </c>
    </row>
    <row r="24" spans="1:65" ht="11.25" customHeight="1">
      <c r="A24" s="115">
        <v>3</v>
      </c>
      <c r="B24" s="115" t="s">
        <v>108</v>
      </c>
      <c r="C24" s="125">
        <v>16</v>
      </c>
      <c r="D24" s="115">
        <v>1936</v>
      </c>
      <c r="E24" s="115">
        <v>2</v>
      </c>
      <c r="F24" s="115">
        <v>2</v>
      </c>
      <c r="G24" s="115">
        <v>11</v>
      </c>
      <c r="H24" s="115">
        <v>0</v>
      </c>
      <c r="I24" s="115">
        <v>52</v>
      </c>
      <c r="J24" s="56">
        <v>0</v>
      </c>
      <c r="K24" s="56">
        <v>0</v>
      </c>
      <c r="L24" s="125">
        <v>0</v>
      </c>
      <c r="M24" s="56">
        <v>0</v>
      </c>
      <c r="N24" s="56">
        <v>0</v>
      </c>
      <c r="O24" s="56">
        <v>0</v>
      </c>
      <c r="P24" s="56">
        <v>0</v>
      </c>
      <c r="Q24" s="126">
        <v>499.5</v>
      </c>
      <c r="R24" s="127">
        <v>0</v>
      </c>
      <c r="S24" s="71">
        <f t="shared" si="4"/>
        <v>499.5</v>
      </c>
      <c r="T24" s="56">
        <f>I24:I71+J24:J71+K24:K71</f>
        <v>52</v>
      </c>
      <c r="U24" s="56">
        <f t="shared" si="5"/>
        <v>551.5</v>
      </c>
      <c r="V24" s="128">
        <v>496.7</v>
      </c>
      <c r="W24" s="132">
        <v>1982</v>
      </c>
      <c r="X24" s="132">
        <v>6.2</v>
      </c>
      <c r="Y24" s="130"/>
      <c r="Z24" s="120" t="s">
        <v>76</v>
      </c>
      <c r="AA24" s="121" t="s">
        <v>77</v>
      </c>
      <c r="AB24" s="56" t="s">
        <v>78</v>
      </c>
      <c r="AC24" s="56" t="s">
        <v>79</v>
      </c>
      <c r="AD24" s="121" t="s">
        <v>45</v>
      </c>
      <c r="AE24" s="56">
        <v>0</v>
      </c>
      <c r="AF24" s="115">
        <v>453.92</v>
      </c>
      <c r="AG24" s="56">
        <v>0</v>
      </c>
      <c r="AH24" s="56">
        <v>0</v>
      </c>
      <c r="AI24" s="115" t="s">
        <v>92</v>
      </c>
      <c r="AJ24" s="115" t="s">
        <v>93</v>
      </c>
      <c r="AK24" s="115" t="s">
        <v>106</v>
      </c>
      <c r="AL24" s="115" t="s">
        <v>109</v>
      </c>
      <c r="AM24" s="115">
        <v>844</v>
      </c>
      <c r="AN24" s="123"/>
      <c r="AO24" s="123"/>
      <c r="AP24" s="123">
        <v>65.4</v>
      </c>
      <c r="AQ24" s="123"/>
      <c r="AR24" s="123">
        <v>458.9</v>
      </c>
      <c r="AS24" s="123"/>
      <c r="AT24" s="123"/>
      <c r="AU24" s="123">
        <f>AN24:AN71+AO24:AO71+AP24:AP71+AQ24:AQ71+AR24:AR71+AS24:AS71+AT24:AT71</f>
        <v>524.3</v>
      </c>
      <c r="AV24" s="115">
        <v>27</v>
      </c>
      <c r="AW24" s="75" t="s">
        <v>110</v>
      </c>
      <c r="AX24" s="75" t="s">
        <v>79</v>
      </c>
      <c r="AY24" s="75" t="s">
        <v>85</v>
      </c>
      <c r="AZ24" s="76">
        <v>90</v>
      </c>
      <c r="BA24" s="75"/>
      <c r="BB24" s="75">
        <v>4</v>
      </c>
      <c r="BC24" s="75">
        <v>4</v>
      </c>
      <c r="BD24" s="34"/>
      <c r="BE24" s="106"/>
      <c r="BF24" s="75">
        <f t="shared" si="6"/>
        <v>52</v>
      </c>
      <c r="BG24" s="109">
        <v>0</v>
      </c>
      <c r="BH24" s="109">
        <v>0</v>
      </c>
      <c r="BI24" s="109">
        <v>0</v>
      </c>
      <c r="BJ24" s="109">
        <v>0</v>
      </c>
      <c r="BK24" s="58">
        <v>0</v>
      </c>
      <c r="BL24" s="131">
        <v>319</v>
      </c>
      <c r="BM24" s="75">
        <v>0</v>
      </c>
    </row>
    <row r="25" spans="1:65" ht="11.25" customHeight="1">
      <c r="A25" s="115">
        <v>4</v>
      </c>
      <c r="B25" s="115" t="s">
        <v>108</v>
      </c>
      <c r="C25" s="125">
        <v>18</v>
      </c>
      <c r="D25" s="115">
        <v>1936</v>
      </c>
      <c r="E25" s="115">
        <v>2</v>
      </c>
      <c r="F25" s="115">
        <v>2</v>
      </c>
      <c r="G25" s="115">
        <v>13</v>
      </c>
      <c r="H25" s="115">
        <v>0</v>
      </c>
      <c r="I25" s="115">
        <v>52</v>
      </c>
      <c r="J25" s="56">
        <v>0</v>
      </c>
      <c r="K25" s="56">
        <v>0</v>
      </c>
      <c r="L25" s="125">
        <v>0</v>
      </c>
      <c r="M25" s="115">
        <v>0</v>
      </c>
      <c r="N25" s="56">
        <v>0</v>
      </c>
      <c r="O25" s="56">
        <v>0</v>
      </c>
      <c r="P25" s="56">
        <v>0</v>
      </c>
      <c r="Q25" s="126">
        <v>507.6</v>
      </c>
      <c r="R25" s="127">
        <v>0</v>
      </c>
      <c r="S25" s="71">
        <f t="shared" si="4"/>
        <v>507.6</v>
      </c>
      <c r="T25" s="56">
        <f>I25:I72+J25:J72+K25:K72</f>
        <v>52</v>
      </c>
      <c r="U25" s="56">
        <f t="shared" si="5"/>
        <v>559.6</v>
      </c>
      <c r="V25" s="128">
        <v>508.4</v>
      </c>
      <c r="W25" s="132">
        <v>1973</v>
      </c>
      <c r="X25" s="132">
        <v>6.2</v>
      </c>
      <c r="Y25" s="130"/>
      <c r="Z25" s="120" t="s">
        <v>76</v>
      </c>
      <c r="AA25" s="121" t="s">
        <v>79</v>
      </c>
      <c r="AB25" s="56" t="s">
        <v>78</v>
      </c>
      <c r="AC25" s="56" t="s">
        <v>79</v>
      </c>
      <c r="AD25" s="121" t="s">
        <v>45</v>
      </c>
      <c r="AE25" s="56">
        <v>0</v>
      </c>
      <c r="AF25" s="115">
        <v>451.77</v>
      </c>
      <c r="AG25" s="56">
        <v>0</v>
      </c>
      <c r="AH25" s="56">
        <v>0</v>
      </c>
      <c r="AI25" s="115" t="s">
        <v>92</v>
      </c>
      <c r="AJ25" s="115" t="s">
        <v>93</v>
      </c>
      <c r="AK25" s="115" t="s">
        <v>106</v>
      </c>
      <c r="AL25" s="115" t="s">
        <v>109</v>
      </c>
      <c r="AM25" s="115">
        <v>758</v>
      </c>
      <c r="AN25" s="123"/>
      <c r="AO25" s="123"/>
      <c r="AP25" s="123">
        <v>65.4</v>
      </c>
      <c r="AQ25" s="123"/>
      <c r="AR25" s="123">
        <v>105</v>
      </c>
      <c r="AS25" s="123">
        <v>269.4</v>
      </c>
      <c r="AT25" s="123"/>
      <c r="AU25" s="123">
        <f>AN25:AN72+AO25:AO72+AP25:AP72+AQ25:AQ72+AR25:AR72+AS25:AS72+AT25:AT72</f>
        <v>439.79999999999995</v>
      </c>
      <c r="AV25" s="115">
        <v>25</v>
      </c>
      <c r="AW25" s="75" t="s">
        <v>110</v>
      </c>
      <c r="AX25" s="75" t="s">
        <v>79</v>
      </c>
      <c r="AY25" s="75" t="s">
        <v>85</v>
      </c>
      <c r="AZ25" s="76">
        <v>90</v>
      </c>
      <c r="BA25" s="75">
        <v>1</v>
      </c>
      <c r="BB25" s="75">
        <v>5</v>
      </c>
      <c r="BC25" s="75">
        <v>3</v>
      </c>
      <c r="BD25" s="34"/>
      <c r="BE25" s="106"/>
      <c r="BF25" s="75">
        <f t="shared" si="6"/>
        <v>52</v>
      </c>
      <c r="BG25" s="109">
        <v>0</v>
      </c>
      <c r="BH25" s="109">
        <v>0</v>
      </c>
      <c r="BI25" s="109">
        <v>0</v>
      </c>
      <c r="BJ25" s="109">
        <v>0</v>
      </c>
      <c r="BK25" s="124">
        <v>0</v>
      </c>
      <c r="BL25" s="131">
        <v>318</v>
      </c>
      <c r="BM25" s="75">
        <v>0</v>
      </c>
    </row>
    <row r="26" spans="1:65" ht="10.5" customHeight="1">
      <c r="A26" s="115">
        <v>5</v>
      </c>
      <c r="B26" s="115" t="s">
        <v>108</v>
      </c>
      <c r="C26" s="125">
        <v>19</v>
      </c>
      <c r="D26" s="115">
        <v>1962</v>
      </c>
      <c r="E26" s="115">
        <v>4</v>
      </c>
      <c r="F26" s="115">
        <v>4</v>
      </c>
      <c r="G26" s="115">
        <v>50</v>
      </c>
      <c r="H26" s="115">
        <v>0</v>
      </c>
      <c r="I26" s="115">
        <v>193.8</v>
      </c>
      <c r="J26" s="56">
        <v>0</v>
      </c>
      <c r="K26" s="56">
        <v>0</v>
      </c>
      <c r="L26" s="125">
        <v>662.2</v>
      </c>
      <c r="M26" s="56">
        <f>L26-P26</f>
        <v>538</v>
      </c>
      <c r="N26" s="56">
        <v>0</v>
      </c>
      <c r="O26" s="56">
        <v>0</v>
      </c>
      <c r="P26" s="133">
        <v>124.2</v>
      </c>
      <c r="Q26" s="134">
        <v>1977.2</v>
      </c>
      <c r="R26" s="127">
        <v>559.8</v>
      </c>
      <c r="S26" s="71">
        <f t="shared" si="4"/>
        <v>2661.2</v>
      </c>
      <c r="T26" s="56">
        <f>I26:I81+J26:J81+K26:K81</f>
        <v>193.8</v>
      </c>
      <c r="U26" s="56">
        <f t="shared" si="5"/>
        <v>3393</v>
      </c>
      <c r="V26" s="117">
        <v>2664.4</v>
      </c>
      <c r="W26" s="132">
        <v>13256</v>
      </c>
      <c r="X26" s="132">
        <v>15</v>
      </c>
      <c r="Y26" s="119"/>
      <c r="Z26" s="120" t="s">
        <v>76</v>
      </c>
      <c r="AA26" s="121" t="s">
        <v>77</v>
      </c>
      <c r="AB26" s="56" t="s">
        <v>78</v>
      </c>
      <c r="AC26" s="56" t="s">
        <v>79</v>
      </c>
      <c r="AD26" s="121" t="s">
        <v>45</v>
      </c>
      <c r="AE26" s="56">
        <v>0</v>
      </c>
      <c r="AF26" s="115">
        <v>1246</v>
      </c>
      <c r="AG26" s="56">
        <v>0</v>
      </c>
      <c r="AH26" s="56">
        <v>0</v>
      </c>
      <c r="AI26" s="115" t="s">
        <v>111</v>
      </c>
      <c r="AJ26" s="115" t="s">
        <v>81</v>
      </c>
      <c r="AK26" s="115" t="s">
        <v>106</v>
      </c>
      <c r="AL26" s="49" t="s">
        <v>107</v>
      </c>
      <c r="AM26" s="115">
        <v>2191</v>
      </c>
      <c r="AN26" s="123">
        <v>440</v>
      </c>
      <c r="AO26" s="123">
        <v>91.4</v>
      </c>
      <c r="AP26" s="123">
        <v>70</v>
      </c>
      <c r="AQ26" s="123">
        <v>0</v>
      </c>
      <c r="AR26" s="123">
        <v>166.3</v>
      </c>
      <c r="AS26" s="123">
        <v>205</v>
      </c>
      <c r="AT26" s="123">
        <v>276</v>
      </c>
      <c r="AU26" s="123">
        <f>AN26:AN81+AO26:AO81+AP26:AP81+AQ26:AQ81+AR26:AR81+AS26:AS81+AT26:AT81</f>
        <v>1248.7</v>
      </c>
      <c r="AV26" s="115">
        <v>94</v>
      </c>
      <c r="AW26" s="75" t="s">
        <v>84</v>
      </c>
      <c r="AX26" s="75" t="s">
        <v>79</v>
      </c>
      <c r="AY26" s="75" t="s">
        <v>85</v>
      </c>
      <c r="AZ26" s="76">
        <v>324</v>
      </c>
      <c r="BA26" s="75">
        <v>13</v>
      </c>
      <c r="BB26" s="75">
        <v>38</v>
      </c>
      <c r="BC26" s="75"/>
      <c r="BD26" s="34"/>
      <c r="BE26" s="106"/>
      <c r="BF26" s="75">
        <f t="shared" si="6"/>
        <v>193.8</v>
      </c>
      <c r="BG26" s="109">
        <v>0</v>
      </c>
      <c r="BH26" s="109">
        <v>0</v>
      </c>
      <c r="BI26" s="109">
        <v>0</v>
      </c>
      <c r="BJ26" s="109">
        <v>0</v>
      </c>
      <c r="BK26" s="135">
        <v>538</v>
      </c>
      <c r="BL26" s="131">
        <v>883.7</v>
      </c>
      <c r="BM26" s="75">
        <v>7.92</v>
      </c>
    </row>
    <row r="27" spans="1:65" s="3" customFormat="1" ht="12" customHeight="1">
      <c r="A27" s="115">
        <v>6</v>
      </c>
      <c r="B27" s="115" t="s">
        <v>112</v>
      </c>
      <c r="C27" s="125">
        <v>16</v>
      </c>
      <c r="D27" s="115">
        <v>1974</v>
      </c>
      <c r="E27" s="115">
        <v>5</v>
      </c>
      <c r="F27" s="115">
        <v>4</v>
      </c>
      <c r="G27" s="115">
        <v>56</v>
      </c>
      <c r="H27" s="115">
        <v>0</v>
      </c>
      <c r="I27" s="115">
        <v>269.7</v>
      </c>
      <c r="J27" s="56">
        <v>0</v>
      </c>
      <c r="K27" s="56">
        <v>0</v>
      </c>
      <c r="L27" s="125">
        <v>694</v>
      </c>
      <c r="M27" s="56">
        <v>694</v>
      </c>
      <c r="N27" s="56">
        <v>0</v>
      </c>
      <c r="O27" s="56">
        <v>0</v>
      </c>
      <c r="P27" s="56">
        <v>0</v>
      </c>
      <c r="Q27" s="134">
        <v>2663.8</v>
      </c>
      <c r="R27" s="127">
        <v>749.9</v>
      </c>
      <c r="S27" s="71">
        <f t="shared" si="4"/>
        <v>3413.7000000000003</v>
      </c>
      <c r="T27" s="56">
        <f>I27:I92+J27:J92+K27:K92</f>
        <v>269.7</v>
      </c>
      <c r="U27" s="56">
        <f t="shared" si="5"/>
        <v>4377.4</v>
      </c>
      <c r="V27" s="117">
        <v>3407.1</v>
      </c>
      <c r="W27" s="136">
        <v>2665.3</v>
      </c>
      <c r="X27" s="136"/>
      <c r="Y27" s="119"/>
      <c r="Z27" s="120" t="s">
        <v>76</v>
      </c>
      <c r="AA27" s="121" t="s">
        <v>77</v>
      </c>
      <c r="AB27" s="56" t="s">
        <v>78</v>
      </c>
      <c r="AC27" s="56" t="s">
        <v>79</v>
      </c>
      <c r="AD27" s="121" t="s">
        <v>45</v>
      </c>
      <c r="AE27" s="115">
        <v>947</v>
      </c>
      <c r="AF27" s="56">
        <v>0</v>
      </c>
      <c r="AG27" s="56">
        <v>0</v>
      </c>
      <c r="AH27" s="56">
        <v>0</v>
      </c>
      <c r="AI27" s="115" t="s">
        <v>111</v>
      </c>
      <c r="AJ27" s="115" t="s">
        <v>81</v>
      </c>
      <c r="AK27" s="115" t="s">
        <v>82</v>
      </c>
      <c r="AL27" s="49" t="s">
        <v>107</v>
      </c>
      <c r="AM27" s="115">
        <v>3214</v>
      </c>
      <c r="AN27" s="137">
        <v>381.5</v>
      </c>
      <c r="AO27" s="137">
        <v>78</v>
      </c>
      <c r="AP27" s="137">
        <v>98.2</v>
      </c>
      <c r="AQ27" s="137"/>
      <c r="AR27" s="137">
        <v>1092</v>
      </c>
      <c r="AS27" s="137"/>
      <c r="AT27" s="137">
        <v>358</v>
      </c>
      <c r="AU27" s="123">
        <f>AN27:AN92+AO27:AO92+AP27:AP92+AQ27:AQ92+AR27:AR92+AS27:AS92+AT27:AT92</f>
        <v>2007.7</v>
      </c>
      <c r="AV27" s="115">
        <v>107</v>
      </c>
      <c r="AW27" s="56" t="s">
        <v>84</v>
      </c>
      <c r="AX27" s="56" t="s">
        <v>79</v>
      </c>
      <c r="AY27" s="105"/>
      <c r="AZ27" s="138">
        <v>180</v>
      </c>
      <c r="BA27" s="56">
        <v>16</v>
      </c>
      <c r="BB27" s="56">
        <v>8</v>
      </c>
      <c r="BC27" s="56">
        <v>24</v>
      </c>
      <c r="BD27" s="58">
        <v>8</v>
      </c>
      <c r="BE27" s="139"/>
      <c r="BF27" s="75">
        <f t="shared" si="6"/>
        <v>269.7</v>
      </c>
      <c r="BG27" s="109">
        <v>0</v>
      </c>
      <c r="BH27" s="109">
        <v>0</v>
      </c>
      <c r="BI27" s="109">
        <v>0</v>
      </c>
      <c r="BJ27" s="109">
        <v>0</v>
      </c>
      <c r="BK27" s="58">
        <v>694</v>
      </c>
      <c r="BL27" s="131">
        <v>0</v>
      </c>
      <c r="BM27" s="56">
        <v>12.92</v>
      </c>
    </row>
    <row r="28" spans="1:65" ht="12" customHeight="1">
      <c r="A28" s="115">
        <v>7</v>
      </c>
      <c r="B28" s="115" t="s">
        <v>112</v>
      </c>
      <c r="C28" s="125">
        <v>18</v>
      </c>
      <c r="D28" s="115">
        <v>1975</v>
      </c>
      <c r="E28" s="115">
        <v>5</v>
      </c>
      <c r="F28" s="115">
        <v>4</v>
      </c>
      <c r="G28" s="115">
        <v>60</v>
      </c>
      <c r="H28" s="115">
        <v>0</v>
      </c>
      <c r="I28" s="115">
        <v>306.2</v>
      </c>
      <c r="J28" s="56">
        <v>0</v>
      </c>
      <c r="K28" s="56">
        <v>0</v>
      </c>
      <c r="L28" s="125">
        <v>561.2</v>
      </c>
      <c r="M28" s="115">
        <v>561.2</v>
      </c>
      <c r="N28" s="56">
        <v>0</v>
      </c>
      <c r="O28" s="56">
        <v>0</v>
      </c>
      <c r="P28" s="56">
        <v>0</v>
      </c>
      <c r="Q28" s="126">
        <v>2717</v>
      </c>
      <c r="R28" s="127">
        <v>0</v>
      </c>
      <c r="S28" s="71">
        <f t="shared" si="4"/>
        <v>2717</v>
      </c>
      <c r="T28" s="56">
        <f>I28:I93+J28:J93+K28:K93</f>
        <v>306.2</v>
      </c>
      <c r="U28" s="56">
        <f t="shared" si="5"/>
        <v>3584.4</v>
      </c>
      <c r="V28" s="117">
        <v>2717.1</v>
      </c>
      <c r="W28" s="136">
        <v>10984</v>
      </c>
      <c r="X28" s="136"/>
      <c r="Y28" s="119"/>
      <c r="Z28" s="120" t="s">
        <v>76</v>
      </c>
      <c r="AA28" s="121" t="s">
        <v>77</v>
      </c>
      <c r="AB28" s="56" t="s">
        <v>78</v>
      </c>
      <c r="AC28" s="56" t="s">
        <v>79</v>
      </c>
      <c r="AD28" s="121" t="s">
        <v>45</v>
      </c>
      <c r="AE28" s="115">
        <v>696.1</v>
      </c>
      <c r="AF28" s="56">
        <v>0</v>
      </c>
      <c r="AG28" s="56">
        <v>0</v>
      </c>
      <c r="AH28" s="56">
        <v>0</v>
      </c>
      <c r="AI28" s="115" t="s">
        <v>80</v>
      </c>
      <c r="AJ28" s="115" t="s">
        <v>81</v>
      </c>
      <c r="AK28" s="115" t="s">
        <v>82</v>
      </c>
      <c r="AL28" s="49" t="s">
        <v>107</v>
      </c>
      <c r="AM28" s="115">
        <v>2314</v>
      </c>
      <c r="AN28" s="123">
        <v>236</v>
      </c>
      <c r="AO28" s="123">
        <v>60</v>
      </c>
      <c r="AP28" s="123">
        <v>105.5</v>
      </c>
      <c r="AQ28" s="123"/>
      <c r="AR28" s="123">
        <v>0</v>
      </c>
      <c r="AS28" s="123"/>
      <c r="AT28" s="123">
        <v>1226</v>
      </c>
      <c r="AU28" s="123">
        <f>AN28:AN93+AO28:AO93+AP28:AP93+AQ28:AQ93+AR28:AR93+AS28:AS93+AT28:AT93</f>
        <v>1627.5</v>
      </c>
      <c r="AV28" s="115">
        <v>97</v>
      </c>
      <c r="AW28" s="75" t="s">
        <v>84</v>
      </c>
      <c r="AX28" s="75" t="s">
        <v>79</v>
      </c>
      <c r="AY28" s="75" t="s">
        <v>85</v>
      </c>
      <c r="AZ28" s="76">
        <v>500</v>
      </c>
      <c r="BA28" s="75">
        <v>10</v>
      </c>
      <c r="BB28" s="75">
        <v>40</v>
      </c>
      <c r="BC28" s="75">
        <v>10</v>
      </c>
      <c r="BD28" s="34"/>
      <c r="BE28" s="106"/>
      <c r="BF28" s="75">
        <f t="shared" si="6"/>
        <v>306.2</v>
      </c>
      <c r="BG28" s="109">
        <v>0</v>
      </c>
      <c r="BH28" s="109">
        <v>0</v>
      </c>
      <c r="BI28" s="109">
        <v>0</v>
      </c>
      <c r="BJ28" s="109">
        <v>0</v>
      </c>
      <c r="BK28" s="124">
        <v>561.2</v>
      </c>
      <c r="BL28" s="131">
        <v>0</v>
      </c>
      <c r="BM28" s="75">
        <v>13.2</v>
      </c>
    </row>
    <row r="29" spans="1:65" s="3" customFormat="1" ht="12" customHeight="1">
      <c r="A29" s="115">
        <v>8</v>
      </c>
      <c r="B29" s="115" t="s">
        <v>112</v>
      </c>
      <c r="C29" s="125" t="s">
        <v>113</v>
      </c>
      <c r="D29" s="115">
        <v>1976</v>
      </c>
      <c r="E29" s="115">
        <v>5</v>
      </c>
      <c r="F29" s="115">
        <v>4</v>
      </c>
      <c r="G29" s="115">
        <v>59</v>
      </c>
      <c r="H29" s="115">
        <v>0</v>
      </c>
      <c r="I29" s="115">
        <v>285.6</v>
      </c>
      <c r="J29" s="56">
        <v>0</v>
      </c>
      <c r="K29" s="56">
        <v>0</v>
      </c>
      <c r="L29" s="125">
        <v>544.6</v>
      </c>
      <c r="M29" s="115">
        <v>544.6</v>
      </c>
      <c r="N29" s="56">
        <v>0</v>
      </c>
      <c r="O29" s="56">
        <v>0</v>
      </c>
      <c r="P29" s="56">
        <v>0</v>
      </c>
      <c r="Q29" s="134">
        <v>2649.8</v>
      </c>
      <c r="R29" s="127">
        <v>60</v>
      </c>
      <c r="S29" s="71">
        <f t="shared" si="4"/>
        <v>2709.8</v>
      </c>
      <c r="T29" s="56">
        <f>I29:I94+J29:J94+K29:K94</f>
        <v>285.6</v>
      </c>
      <c r="U29" s="56">
        <f t="shared" si="5"/>
        <v>3540</v>
      </c>
      <c r="V29" s="117">
        <v>2709.4</v>
      </c>
      <c r="W29" s="136">
        <v>11161</v>
      </c>
      <c r="X29" s="136"/>
      <c r="Y29" s="119"/>
      <c r="Z29" s="120" t="s">
        <v>76</v>
      </c>
      <c r="AA29" s="121" t="s">
        <v>77</v>
      </c>
      <c r="AB29" s="56" t="s">
        <v>78</v>
      </c>
      <c r="AC29" s="56" t="s">
        <v>79</v>
      </c>
      <c r="AD29" s="121" t="s">
        <v>45</v>
      </c>
      <c r="AE29" s="115">
        <v>694.3</v>
      </c>
      <c r="AF29" s="56">
        <v>0</v>
      </c>
      <c r="AG29" s="56">
        <v>0</v>
      </c>
      <c r="AH29" s="56">
        <v>0</v>
      </c>
      <c r="AI29" s="115" t="s">
        <v>80</v>
      </c>
      <c r="AJ29" s="115" t="s">
        <v>81</v>
      </c>
      <c r="AK29" s="115" t="s">
        <v>82</v>
      </c>
      <c r="AL29" s="49" t="s">
        <v>107</v>
      </c>
      <c r="AM29" s="115">
        <v>2003</v>
      </c>
      <c r="AN29" s="123">
        <v>233</v>
      </c>
      <c r="AO29" s="123">
        <v>60</v>
      </c>
      <c r="AP29" s="123">
        <v>139</v>
      </c>
      <c r="AQ29" s="123"/>
      <c r="AR29" s="123"/>
      <c r="AS29" s="123"/>
      <c r="AT29" s="123">
        <v>886.3</v>
      </c>
      <c r="AU29" s="123">
        <f>AN29:AN94+AO29:AO94+AP29:AP94+AQ29:AQ94+AR29:AR94+AS29:AS94+AT29:AT94</f>
        <v>1318.3</v>
      </c>
      <c r="AV29" s="115">
        <v>108</v>
      </c>
      <c r="AW29" s="56" t="s">
        <v>84</v>
      </c>
      <c r="AX29" s="56" t="s">
        <v>79</v>
      </c>
      <c r="AY29" s="56" t="s">
        <v>85</v>
      </c>
      <c r="AZ29" s="50">
        <v>300</v>
      </c>
      <c r="BA29" s="56">
        <v>10</v>
      </c>
      <c r="BB29" s="56">
        <v>40</v>
      </c>
      <c r="BC29" s="56">
        <v>9</v>
      </c>
      <c r="BD29" s="58"/>
      <c r="BE29" s="139"/>
      <c r="BF29" s="75">
        <f t="shared" si="6"/>
        <v>285.6</v>
      </c>
      <c r="BG29" s="109">
        <v>0</v>
      </c>
      <c r="BH29" s="109">
        <v>0</v>
      </c>
      <c r="BI29" s="109">
        <v>0</v>
      </c>
      <c r="BJ29" s="109">
        <v>0</v>
      </c>
      <c r="BK29" s="124">
        <v>544.6</v>
      </c>
      <c r="BL29" s="131">
        <v>0</v>
      </c>
      <c r="BM29" s="56">
        <v>13.16</v>
      </c>
    </row>
    <row r="30" spans="1:65" ht="11.25" customHeight="1">
      <c r="A30" s="115">
        <v>9</v>
      </c>
      <c r="B30" s="115" t="s">
        <v>114</v>
      </c>
      <c r="C30" s="125">
        <v>6</v>
      </c>
      <c r="D30" s="115">
        <v>1986</v>
      </c>
      <c r="E30" s="115">
        <v>2</v>
      </c>
      <c r="F30" s="115">
        <v>2</v>
      </c>
      <c r="G30" s="115">
        <v>8</v>
      </c>
      <c r="H30" s="115">
        <v>0</v>
      </c>
      <c r="I30" s="115">
        <v>31.5</v>
      </c>
      <c r="J30" s="56">
        <v>0</v>
      </c>
      <c r="K30" s="56">
        <v>0</v>
      </c>
      <c r="L30" s="125">
        <v>313.8</v>
      </c>
      <c r="M30" s="115">
        <v>313.8</v>
      </c>
      <c r="N30" s="56">
        <v>0</v>
      </c>
      <c r="O30" s="56">
        <v>0</v>
      </c>
      <c r="P30" s="56">
        <v>0</v>
      </c>
      <c r="Q30" s="126">
        <v>573.5</v>
      </c>
      <c r="R30" s="127">
        <v>0</v>
      </c>
      <c r="S30" s="71">
        <f t="shared" si="4"/>
        <v>573.5</v>
      </c>
      <c r="T30" s="56">
        <f>I30:I95+J30:J95+K30:K95</f>
        <v>31.5</v>
      </c>
      <c r="U30" s="56">
        <f t="shared" si="5"/>
        <v>918.8</v>
      </c>
      <c r="V30" s="128">
        <v>573.8</v>
      </c>
      <c r="W30" s="140">
        <v>3636</v>
      </c>
      <c r="X30" s="140">
        <v>9.2</v>
      </c>
      <c r="Y30" s="130"/>
      <c r="Z30" s="120" t="s">
        <v>76</v>
      </c>
      <c r="AA30" s="121" t="s">
        <v>77</v>
      </c>
      <c r="AB30" s="56" t="s">
        <v>78</v>
      </c>
      <c r="AC30" s="56" t="s">
        <v>79</v>
      </c>
      <c r="AD30" s="121" t="s">
        <v>45</v>
      </c>
      <c r="AE30" s="115"/>
      <c r="AF30" s="115">
        <v>514</v>
      </c>
      <c r="AG30" s="56">
        <v>0</v>
      </c>
      <c r="AH30" s="56">
        <v>0</v>
      </c>
      <c r="AI30" s="115" t="s">
        <v>115</v>
      </c>
      <c r="AJ30" s="115" t="s">
        <v>81</v>
      </c>
      <c r="AK30" s="115" t="s">
        <v>106</v>
      </c>
      <c r="AL30" s="57" t="s">
        <v>83</v>
      </c>
      <c r="AM30" s="115"/>
      <c r="AN30" s="137">
        <v>138</v>
      </c>
      <c r="AO30" s="137">
        <v>12</v>
      </c>
      <c r="AP30" s="137">
        <v>64</v>
      </c>
      <c r="AQ30" s="137"/>
      <c r="AR30" s="137">
        <v>838</v>
      </c>
      <c r="AS30" s="137"/>
      <c r="AT30" s="137"/>
      <c r="AU30" s="123">
        <f>AN30:AN95+AO30:AO95+AP30:AP95+AQ30:AQ95+AR30:AR95+AS30:AS95+AT30:AT95</f>
        <v>1052</v>
      </c>
      <c r="AV30" s="115">
        <v>28</v>
      </c>
      <c r="AW30" s="56" t="s">
        <v>84</v>
      </c>
      <c r="AX30" s="56" t="s">
        <v>79</v>
      </c>
      <c r="AY30" s="56" t="s">
        <v>85</v>
      </c>
      <c r="AZ30" s="50">
        <v>620</v>
      </c>
      <c r="BA30" s="56"/>
      <c r="BB30" s="56"/>
      <c r="BC30" s="75">
        <v>4</v>
      </c>
      <c r="BD30" s="34">
        <v>4</v>
      </c>
      <c r="BE30" s="106"/>
      <c r="BF30" s="75">
        <f t="shared" si="6"/>
        <v>31.5</v>
      </c>
      <c r="BG30" s="109">
        <v>0</v>
      </c>
      <c r="BH30" s="109">
        <v>0</v>
      </c>
      <c r="BI30" s="109">
        <v>0</v>
      </c>
      <c r="BJ30" s="109">
        <v>0</v>
      </c>
      <c r="BK30" s="124">
        <v>313.8</v>
      </c>
      <c r="BL30" s="131">
        <v>403</v>
      </c>
      <c r="BM30" s="75">
        <v>3.24</v>
      </c>
    </row>
    <row r="31" spans="1:65" s="5" customFormat="1" ht="19.5" customHeight="1">
      <c r="A31" s="141">
        <v>10</v>
      </c>
      <c r="B31" s="142" t="s">
        <v>116</v>
      </c>
      <c r="C31" s="143" t="s">
        <v>117</v>
      </c>
      <c r="D31" s="115">
        <v>1990</v>
      </c>
      <c r="E31" s="115">
        <v>5</v>
      </c>
      <c r="F31" s="115">
        <v>3</v>
      </c>
      <c r="G31" s="115">
        <v>78</v>
      </c>
      <c r="H31" s="115">
        <v>0</v>
      </c>
      <c r="I31" s="115">
        <v>108.2</v>
      </c>
      <c r="J31" s="56">
        <v>602.7</v>
      </c>
      <c r="K31" s="56">
        <v>0</v>
      </c>
      <c r="L31" s="125">
        <v>758.3</v>
      </c>
      <c r="M31" s="56">
        <v>758.3</v>
      </c>
      <c r="N31" s="56">
        <v>0</v>
      </c>
      <c r="O31" s="56">
        <v>0</v>
      </c>
      <c r="P31" s="56">
        <v>0</v>
      </c>
      <c r="Q31" s="134">
        <v>2872.1</v>
      </c>
      <c r="R31" s="144">
        <v>1550.9</v>
      </c>
      <c r="S31" s="71">
        <f t="shared" si="4"/>
        <v>4423</v>
      </c>
      <c r="T31" s="56">
        <f>I31:I103+J31:J103+K31:K103</f>
        <v>710.9000000000001</v>
      </c>
      <c r="U31" s="56">
        <f t="shared" si="5"/>
        <v>5892.200000000001</v>
      </c>
      <c r="V31" s="133">
        <v>3412</v>
      </c>
      <c r="W31" s="145">
        <v>23496</v>
      </c>
      <c r="X31" s="133">
        <v>16.8</v>
      </c>
      <c r="Y31" s="133">
        <f>SUM(I31:X31)</f>
        <v>44601.4</v>
      </c>
      <c r="Z31" s="120" t="s">
        <v>76</v>
      </c>
      <c r="AA31" s="121" t="s">
        <v>77</v>
      </c>
      <c r="AB31" s="56" t="s">
        <v>78</v>
      </c>
      <c r="AC31" s="56" t="s">
        <v>79</v>
      </c>
      <c r="AD31" s="121" t="s">
        <v>45</v>
      </c>
      <c r="AE31" s="115"/>
      <c r="AF31" s="115"/>
      <c r="AG31" s="56">
        <v>0</v>
      </c>
      <c r="AH31" s="115">
        <v>1400</v>
      </c>
      <c r="AI31" s="115" t="s">
        <v>111</v>
      </c>
      <c r="AJ31" s="115" t="s">
        <v>81</v>
      </c>
      <c r="AK31" s="115" t="s">
        <v>118</v>
      </c>
      <c r="AL31" s="57" t="s">
        <v>83</v>
      </c>
      <c r="AM31" s="115">
        <v>3545</v>
      </c>
      <c r="AN31" s="137">
        <v>440</v>
      </c>
      <c r="AO31" s="137">
        <v>225</v>
      </c>
      <c r="AP31" s="137">
        <v>149</v>
      </c>
      <c r="AQ31" s="137"/>
      <c r="AR31" s="137">
        <v>2731</v>
      </c>
      <c r="AS31" s="137"/>
      <c r="AT31" s="137"/>
      <c r="AU31" s="137">
        <f>AN31:AN103+AO31:AO103+AP31:AP103+AQ31:AQ103+AR31:AR103+AS31:AS103+AT31:AT103</f>
        <v>3545</v>
      </c>
      <c r="AV31" s="115">
        <v>56</v>
      </c>
      <c r="AW31" s="56" t="s">
        <v>84</v>
      </c>
      <c r="AX31" s="56" t="s">
        <v>79</v>
      </c>
      <c r="AY31" s="56" t="s">
        <v>85</v>
      </c>
      <c r="AZ31" s="50">
        <v>200</v>
      </c>
      <c r="BA31" s="56">
        <v>21</v>
      </c>
      <c r="BB31" s="56">
        <v>8</v>
      </c>
      <c r="BC31" s="56">
        <v>3</v>
      </c>
      <c r="BD31" s="58"/>
      <c r="BE31" s="146">
        <v>1</v>
      </c>
      <c r="BF31" s="56">
        <f t="shared" si="6"/>
        <v>710.9000000000001</v>
      </c>
      <c r="BG31" s="147">
        <v>0</v>
      </c>
      <c r="BH31" s="147">
        <v>0</v>
      </c>
      <c r="BI31" s="147">
        <v>0</v>
      </c>
      <c r="BJ31" s="147">
        <v>0</v>
      </c>
      <c r="BK31" s="58">
        <v>758.3</v>
      </c>
      <c r="BL31" s="131">
        <v>1326</v>
      </c>
      <c r="BM31" s="56">
        <v>7.7</v>
      </c>
    </row>
    <row r="32" spans="1:65" ht="12" customHeight="1">
      <c r="A32" s="115">
        <v>11</v>
      </c>
      <c r="B32" s="115" t="s">
        <v>112</v>
      </c>
      <c r="C32" s="125">
        <v>6</v>
      </c>
      <c r="D32" s="115">
        <v>1957</v>
      </c>
      <c r="E32" s="115">
        <v>4</v>
      </c>
      <c r="F32" s="115">
        <v>3</v>
      </c>
      <c r="G32" s="115">
        <v>48</v>
      </c>
      <c r="H32" s="115">
        <v>0</v>
      </c>
      <c r="I32" s="115">
        <v>345.6</v>
      </c>
      <c r="J32" s="56">
        <v>0</v>
      </c>
      <c r="K32" s="56">
        <v>0</v>
      </c>
      <c r="L32" s="125">
        <v>878.6</v>
      </c>
      <c r="M32" s="115">
        <v>878.6</v>
      </c>
      <c r="N32" s="56">
        <v>0</v>
      </c>
      <c r="O32" s="56">
        <v>0</v>
      </c>
      <c r="P32" s="56">
        <v>0</v>
      </c>
      <c r="Q32" s="134">
        <v>3094.6</v>
      </c>
      <c r="R32" s="127">
        <v>55.9</v>
      </c>
      <c r="S32" s="71">
        <f t="shared" si="4"/>
        <v>3150.5</v>
      </c>
      <c r="T32" s="56">
        <f>I32:I105+J32:J105+K32:K105</f>
        <v>345.6</v>
      </c>
      <c r="U32" s="56">
        <f t="shared" si="5"/>
        <v>4374.7</v>
      </c>
      <c r="V32" s="117">
        <v>3155.1</v>
      </c>
      <c r="W32" s="148">
        <v>19921</v>
      </c>
      <c r="X32" s="149"/>
      <c r="Y32" s="150"/>
      <c r="Z32" s="120" t="s">
        <v>76</v>
      </c>
      <c r="AA32" s="121" t="s">
        <v>77</v>
      </c>
      <c r="AB32" s="56" t="s">
        <v>78</v>
      </c>
      <c r="AC32" s="56" t="s">
        <v>79</v>
      </c>
      <c r="AD32" s="121" t="s">
        <v>45</v>
      </c>
      <c r="AE32" s="115"/>
      <c r="AF32" s="115">
        <v>1646.1</v>
      </c>
      <c r="AG32" s="56">
        <v>0</v>
      </c>
      <c r="AH32" s="115"/>
      <c r="AI32" s="115" t="s">
        <v>111</v>
      </c>
      <c r="AJ32" s="115" t="s">
        <v>81</v>
      </c>
      <c r="AK32" s="115" t="s">
        <v>106</v>
      </c>
      <c r="AL32" s="49" t="s">
        <v>107</v>
      </c>
      <c r="AM32" s="56">
        <v>3198</v>
      </c>
      <c r="AN32" s="128">
        <v>880</v>
      </c>
      <c r="AO32" s="128"/>
      <c r="AP32" s="128">
        <v>150.5</v>
      </c>
      <c r="AQ32" s="128"/>
      <c r="AR32" s="128">
        <v>303</v>
      </c>
      <c r="AS32" s="128">
        <v>229</v>
      </c>
      <c r="AT32" s="128">
        <v>500.2</v>
      </c>
      <c r="AU32" s="123">
        <f>AN32:AN105+AO32:AO105+AP32:AP105+AQ32:AQ105+AR32:AR105+AS32:AS105+AT32:AT105</f>
        <v>2062.7</v>
      </c>
      <c r="AV32" s="56">
        <v>80</v>
      </c>
      <c r="AW32" s="56" t="s">
        <v>97</v>
      </c>
      <c r="AX32" s="56" t="s">
        <v>79</v>
      </c>
      <c r="AY32" s="56" t="s">
        <v>85</v>
      </c>
      <c r="AZ32" s="50">
        <v>470</v>
      </c>
      <c r="BA32" s="56">
        <v>5</v>
      </c>
      <c r="BB32" s="56">
        <v>20</v>
      </c>
      <c r="BC32" s="75">
        <v>23</v>
      </c>
      <c r="BD32" s="34"/>
      <c r="BE32" s="106"/>
      <c r="BF32" s="75">
        <f t="shared" si="6"/>
        <v>345.6</v>
      </c>
      <c r="BG32" s="109">
        <v>0</v>
      </c>
      <c r="BH32" s="109">
        <v>0</v>
      </c>
      <c r="BI32" s="109">
        <v>0</v>
      </c>
      <c r="BJ32" s="109">
        <v>0</v>
      </c>
      <c r="BK32" s="124">
        <v>878.6</v>
      </c>
      <c r="BL32" s="131">
        <v>1135.3</v>
      </c>
      <c r="BM32" s="75">
        <v>9.72</v>
      </c>
    </row>
    <row r="33" spans="1:65" ht="12" customHeight="1">
      <c r="A33" s="115">
        <v>12</v>
      </c>
      <c r="B33" s="115" t="s">
        <v>112</v>
      </c>
      <c r="C33" s="125">
        <v>9</v>
      </c>
      <c r="D33" s="115">
        <v>1933</v>
      </c>
      <c r="E33" s="115">
        <v>2</v>
      </c>
      <c r="F33" s="115">
        <v>2</v>
      </c>
      <c r="G33" s="115">
        <v>17</v>
      </c>
      <c r="H33" s="115">
        <v>0</v>
      </c>
      <c r="I33" s="115">
        <v>57.6</v>
      </c>
      <c r="J33" s="56">
        <v>0</v>
      </c>
      <c r="K33" s="56">
        <v>0</v>
      </c>
      <c r="L33" s="125">
        <v>0</v>
      </c>
      <c r="M33" s="115">
        <v>0</v>
      </c>
      <c r="N33" s="56">
        <v>0</v>
      </c>
      <c r="O33" s="56">
        <v>0</v>
      </c>
      <c r="P33" s="56">
        <v>0</v>
      </c>
      <c r="Q33" s="126">
        <v>518.3</v>
      </c>
      <c r="R33" s="127">
        <v>0</v>
      </c>
      <c r="S33" s="71">
        <f t="shared" si="4"/>
        <v>518.3</v>
      </c>
      <c r="T33" s="56">
        <f>I33:I107+J33:J107+K33:K107</f>
        <v>57.6</v>
      </c>
      <c r="U33" s="56">
        <f t="shared" si="5"/>
        <v>575.9</v>
      </c>
      <c r="V33" s="117">
        <v>524</v>
      </c>
      <c r="W33" s="136">
        <v>2258</v>
      </c>
      <c r="X33" s="151">
        <v>6.8</v>
      </c>
      <c r="Y33" s="119"/>
      <c r="Z33" s="120" t="s">
        <v>76</v>
      </c>
      <c r="AA33" s="121" t="s">
        <v>77</v>
      </c>
      <c r="AB33" s="56" t="s">
        <v>79</v>
      </c>
      <c r="AC33" s="56" t="s">
        <v>90</v>
      </c>
      <c r="AD33" s="121" t="s">
        <v>45</v>
      </c>
      <c r="AE33" s="115"/>
      <c r="AF33" s="115">
        <v>464.3</v>
      </c>
      <c r="AG33" s="56">
        <v>0</v>
      </c>
      <c r="AH33" s="115"/>
      <c r="AI33" s="115" t="s">
        <v>92</v>
      </c>
      <c r="AJ33" s="115" t="s">
        <v>93</v>
      </c>
      <c r="AK33" s="115" t="s">
        <v>106</v>
      </c>
      <c r="AL33" s="49" t="s">
        <v>107</v>
      </c>
      <c r="AM33" s="115">
        <v>1118</v>
      </c>
      <c r="AN33" s="115"/>
      <c r="AO33" s="128"/>
      <c r="AP33" s="128">
        <v>12</v>
      </c>
      <c r="AQ33" s="128"/>
      <c r="AR33" s="128">
        <v>774</v>
      </c>
      <c r="AS33" s="128"/>
      <c r="AT33" s="128"/>
      <c r="AU33" s="123">
        <f>AN33:AN107+AO33:AO107+AP33:AP107+AQ33:AQ107+AR33:AR107+AS33:AS107+AT33:AT107</f>
        <v>786</v>
      </c>
      <c r="AV33" s="115">
        <v>27</v>
      </c>
      <c r="AW33" s="56" t="s">
        <v>97</v>
      </c>
      <c r="AX33" s="56" t="s">
        <v>79</v>
      </c>
      <c r="AY33" s="56" t="s">
        <v>85</v>
      </c>
      <c r="AZ33" s="50">
        <v>60</v>
      </c>
      <c r="BA33" s="56">
        <v>12</v>
      </c>
      <c r="BB33" s="56">
        <v>4</v>
      </c>
      <c r="BC33" s="75">
        <v>1</v>
      </c>
      <c r="BD33" s="34"/>
      <c r="BE33" s="106"/>
      <c r="BF33" s="75">
        <f t="shared" si="6"/>
        <v>57.6</v>
      </c>
      <c r="BG33" s="109">
        <v>0</v>
      </c>
      <c r="BH33" s="109">
        <v>0</v>
      </c>
      <c r="BI33" s="109">
        <v>0</v>
      </c>
      <c r="BJ33" s="109">
        <v>0</v>
      </c>
      <c r="BK33" s="124">
        <v>0</v>
      </c>
      <c r="BL33" s="131">
        <v>332</v>
      </c>
      <c r="BM33" s="75">
        <v>0</v>
      </c>
    </row>
    <row r="34" spans="1:65" ht="12" customHeight="1">
      <c r="A34" s="115">
        <v>13</v>
      </c>
      <c r="B34" s="115" t="s">
        <v>119</v>
      </c>
      <c r="C34" s="125">
        <v>2</v>
      </c>
      <c r="D34" s="115">
        <v>1966</v>
      </c>
      <c r="E34" s="115">
        <v>5</v>
      </c>
      <c r="F34" s="115">
        <v>2</v>
      </c>
      <c r="G34" s="115">
        <v>33</v>
      </c>
      <c r="H34" s="115">
        <v>0</v>
      </c>
      <c r="I34" s="115">
        <v>123</v>
      </c>
      <c r="J34" s="56">
        <v>0</v>
      </c>
      <c r="K34" s="56">
        <v>0</v>
      </c>
      <c r="L34" s="125">
        <v>342</v>
      </c>
      <c r="M34" s="56">
        <v>270.1</v>
      </c>
      <c r="N34" s="56">
        <v>0</v>
      </c>
      <c r="O34" s="115">
        <v>71.9</v>
      </c>
      <c r="P34" s="115"/>
      <c r="Q34" s="134">
        <v>1308.7</v>
      </c>
      <c r="R34" s="152">
        <v>295.07</v>
      </c>
      <c r="S34" s="71">
        <f t="shared" si="4"/>
        <v>1675.67</v>
      </c>
      <c r="T34" s="56">
        <f>I34:I109+J34:J109+K34:K109</f>
        <v>123</v>
      </c>
      <c r="U34" s="56">
        <f t="shared" si="5"/>
        <v>2068.77</v>
      </c>
      <c r="V34" s="117">
        <v>1680.8</v>
      </c>
      <c r="W34" s="151">
        <v>7582</v>
      </c>
      <c r="X34" s="151">
        <v>17</v>
      </c>
      <c r="Y34" s="119"/>
      <c r="Z34" s="120" t="s">
        <v>76</v>
      </c>
      <c r="AA34" s="121" t="s">
        <v>77</v>
      </c>
      <c r="AB34" s="56" t="s">
        <v>78</v>
      </c>
      <c r="AC34" s="56" t="s">
        <v>79</v>
      </c>
      <c r="AD34" s="121" t="s">
        <v>45</v>
      </c>
      <c r="AE34" s="115"/>
      <c r="AF34" s="115">
        <v>628.9</v>
      </c>
      <c r="AG34" s="56">
        <v>0</v>
      </c>
      <c r="AH34" s="115"/>
      <c r="AI34" s="115" t="s">
        <v>111</v>
      </c>
      <c r="AJ34" s="115" t="s">
        <v>81</v>
      </c>
      <c r="AK34" s="115" t="s">
        <v>106</v>
      </c>
      <c r="AL34" s="49" t="s">
        <v>107</v>
      </c>
      <c r="AM34" s="115">
        <v>991</v>
      </c>
      <c r="AN34" s="128">
        <v>175</v>
      </c>
      <c r="AO34" s="128">
        <v>0</v>
      </c>
      <c r="AP34" s="128">
        <v>50</v>
      </c>
      <c r="AQ34" s="128">
        <v>0</v>
      </c>
      <c r="AR34" s="128">
        <v>160</v>
      </c>
      <c r="AS34" s="128">
        <v>160</v>
      </c>
      <c r="AT34" s="128"/>
      <c r="AU34" s="123">
        <f>AN34:AN109+AO34:AO109+AP34:AP109+AQ34:AQ109+AR34:AR109+AS34:AS109+AT34:AT109</f>
        <v>545</v>
      </c>
      <c r="AV34" s="115">
        <v>66</v>
      </c>
      <c r="AW34" s="56" t="s">
        <v>84</v>
      </c>
      <c r="AX34" s="56" t="s">
        <v>79</v>
      </c>
      <c r="AY34" s="56" t="s">
        <v>85</v>
      </c>
      <c r="AZ34" s="50">
        <v>80</v>
      </c>
      <c r="BA34" s="56">
        <v>18</v>
      </c>
      <c r="BB34" s="56">
        <v>8</v>
      </c>
      <c r="BC34" s="75">
        <v>8</v>
      </c>
      <c r="BD34" s="34"/>
      <c r="BE34" s="106"/>
      <c r="BF34" s="75">
        <f t="shared" si="6"/>
        <v>123</v>
      </c>
      <c r="BG34" s="109">
        <v>0</v>
      </c>
      <c r="BH34" s="109">
        <v>0</v>
      </c>
      <c r="BI34" s="109">
        <v>0</v>
      </c>
      <c r="BJ34" s="109">
        <v>0</v>
      </c>
      <c r="BK34" s="58">
        <v>270.1</v>
      </c>
      <c r="BL34" s="131">
        <v>446</v>
      </c>
      <c r="BM34" s="75">
        <v>3.96</v>
      </c>
    </row>
    <row r="35" spans="1:65" ht="12" customHeight="1">
      <c r="A35" s="115">
        <v>14</v>
      </c>
      <c r="B35" s="115" t="s">
        <v>119</v>
      </c>
      <c r="C35" s="125">
        <v>8</v>
      </c>
      <c r="D35" s="115">
        <v>1952</v>
      </c>
      <c r="E35" s="115">
        <v>3</v>
      </c>
      <c r="F35" s="115">
        <v>2</v>
      </c>
      <c r="G35" s="115">
        <v>17</v>
      </c>
      <c r="H35" s="115">
        <v>0</v>
      </c>
      <c r="I35" s="115">
        <v>139.2</v>
      </c>
      <c r="J35" s="56">
        <v>0</v>
      </c>
      <c r="K35" s="56">
        <v>0</v>
      </c>
      <c r="L35" s="125">
        <v>441.8</v>
      </c>
      <c r="M35" s="115">
        <v>441.8</v>
      </c>
      <c r="N35" s="56">
        <v>0</v>
      </c>
      <c r="O35" s="56">
        <v>0</v>
      </c>
      <c r="P35" s="56">
        <v>0</v>
      </c>
      <c r="Q35" s="134">
        <v>967.8</v>
      </c>
      <c r="R35" s="127">
        <v>142.9</v>
      </c>
      <c r="S35" s="71">
        <f t="shared" si="4"/>
        <v>1110.7</v>
      </c>
      <c r="T35" s="56">
        <f>I35:I116+J35:J116+K35:K116</f>
        <v>139.2</v>
      </c>
      <c r="U35" s="56">
        <f t="shared" si="5"/>
        <v>1691.7</v>
      </c>
      <c r="V35" s="117">
        <v>1103.2</v>
      </c>
      <c r="W35" s="151">
        <v>7053</v>
      </c>
      <c r="X35" s="151">
        <v>12.6</v>
      </c>
      <c r="Y35" s="119"/>
      <c r="Z35" s="120" t="s">
        <v>76</v>
      </c>
      <c r="AA35" s="121" t="s">
        <v>77</v>
      </c>
      <c r="AB35" s="56" t="s">
        <v>78</v>
      </c>
      <c r="AC35" s="56" t="s">
        <v>79</v>
      </c>
      <c r="AD35" s="121" t="s">
        <v>45</v>
      </c>
      <c r="AE35" s="115"/>
      <c r="AF35" s="115"/>
      <c r="AG35" s="56">
        <v>0</v>
      </c>
      <c r="AH35" s="115">
        <v>819</v>
      </c>
      <c r="AI35" s="115" t="s">
        <v>105</v>
      </c>
      <c r="AJ35" s="115" t="s">
        <v>93</v>
      </c>
      <c r="AK35" s="115" t="s">
        <v>120</v>
      </c>
      <c r="AL35" s="49" t="s">
        <v>107</v>
      </c>
      <c r="AM35" s="115">
        <v>2344</v>
      </c>
      <c r="AN35" s="128">
        <v>450.4</v>
      </c>
      <c r="AO35" s="128"/>
      <c r="AP35" s="128">
        <v>89.6</v>
      </c>
      <c r="AQ35" s="128"/>
      <c r="AR35" s="128">
        <v>1080</v>
      </c>
      <c r="AS35" s="128"/>
      <c r="AT35" s="128">
        <v>164.2</v>
      </c>
      <c r="AU35" s="123">
        <f>AN35:AN116+AO35:AO116+AP35:AP116+AQ35:AQ116+AR35:AR116+AS35:AS116+AT35:AT116</f>
        <v>1784.2</v>
      </c>
      <c r="AV35" s="115">
        <v>34</v>
      </c>
      <c r="AW35" s="56" t="s">
        <v>84</v>
      </c>
      <c r="AX35" s="56" t="s">
        <v>79</v>
      </c>
      <c r="AY35" s="56" t="s">
        <v>85</v>
      </c>
      <c r="AZ35" s="50">
        <v>90</v>
      </c>
      <c r="BA35" s="56"/>
      <c r="BB35" s="56">
        <v>6</v>
      </c>
      <c r="BC35" s="75">
        <v>10</v>
      </c>
      <c r="BD35" s="34"/>
      <c r="BE35" s="106"/>
      <c r="BF35" s="75">
        <f t="shared" si="6"/>
        <v>139.2</v>
      </c>
      <c r="BG35" s="109">
        <v>0</v>
      </c>
      <c r="BH35" s="109">
        <v>0</v>
      </c>
      <c r="BI35" s="109">
        <v>0</v>
      </c>
      <c r="BJ35" s="109">
        <v>0</v>
      </c>
      <c r="BK35" s="124">
        <v>441.8</v>
      </c>
      <c r="BL35" s="131">
        <v>559.8</v>
      </c>
      <c r="BM35" s="75">
        <v>3.96</v>
      </c>
    </row>
    <row r="36" spans="1:65" ht="11.25" customHeight="1">
      <c r="A36" s="115">
        <v>15</v>
      </c>
      <c r="B36" s="115" t="s">
        <v>121</v>
      </c>
      <c r="C36" s="125">
        <v>3</v>
      </c>
      <c r="D36" s="115">
        <v>1968</v>
      </c>
      <c r="E36" s="115">
        <v>2</v>
      </c>
      <c r="F36" s="115">
        <v>3</v>
      </c>
      <c r="G36" s="115">
        <v>20</v>
      </c>
      <c r="H36" s="115">
        <v>0</v>
      </c>
      <c r="I36" s="115">
        <v>95</v>
      </c>
      <c r="J36" s="56">
        <v>0</v>
      </c>
      <c r="K36" s="56">
        <v>0</v>
      </c>
      <c r="L36" s="125">
        <v>264.9</v>
      </c>
      <c r="M36" s="115">
        <v>264.9</v>
      </c>
      <c r="N36" s="56">
        <v>0</v>
      </c>
      <c r="O36" s="56">
        <v>0</v>
      </c>
      <c r="P36" s="56">
        <v>0</v>
      </c>
      <c r="Q36" s="126">
        <v>951.7</v>
      </c>
      <c r="R36" s="127">
        <v>0</v>
      </c>
      <c r="S36" s="71">
        <f t="shared" si="4"/>
        <v>951.7</v>
      </c>
      <c r="T36" s="56">
        <f>I36:I136+J36:J136+K36:K136</f>
        <v>95</v>
      </c>
      <c r="U36" s="56">
        <f t="shared" si="5"/>
        <v>1311.6</v>
      </c>
      <c r="V36" s="128">
        <v>954.1</v>
      </c>
      <c r="W36" s="153">
        <v>4165</v>
      </c>
      <c r="X36" s="153"/>
      <c r="Y36" s="119"/>
      <c r="Z36" s="120" t="s">
        <v>76</v>
      </c>
      <c r="AA36" s="121" t="s">
        <v>77</v>
      </c>
      <c r="AB36" s="56" t="s">
        <v>78</v>
      </c>
      <c r="AC36" s="56" t="s">
        <v>79</v>
      </c>
      <c r="AD36" s="121" t="s">
        <v>45</v>
      </c>
      <c r="AE36" s="115"/>
      <c r="AF36" s="115">
        <v>977</v>
      </c>
      <c r="AG36" s="56">
        <v>0</v>
      </c>
      <c r="AH36" s="115"/>
      <c r="AI36" s="115" t="s">
        <v>111</v>
      </c>
      <c r="AJ36" s="115" t="s">
        <v>93</v>
      </c>
      <c r="AK36" s="115" t="s">
        <v>106</v>
      </c>
      <c r="AL36" s="115" t="s">
        <v>109</v>
      </c>
      <c r="AM36" s="115">
        <v>1542</v>
      </c>
      <c r="AN36" s="128">
        <v>374</v>
      </c>
      <c r="AO36" s="128"/>
      <c r="AP36" s="128">
        <v>96</v>
      </c>
      <c r="AQ36" s="128"/>
      <c r="AR36" s="128">
        <v>691.7</v>
      </c>
      <c r="AS36" s="128"/>
      <c r="AT36" s="128">
        <v>20</v>
      </c>
      <c r="AU36" s="123">
        <f>AN36:AN136+AO36:AO136+AP36:AP136+AQ36:AQ136+AR36:AR136+AS36:AS136+AT36:AT136</f>
        <v>1181.7</v>
      </c>
      <c r="AV36" s="115">
        <v>41</v>
      </c>
      <c r="AW36" s="56" t="s">
        <v>84</v>
      </c>
      <c r="AX36" s="56" t="s">
        <v>79</v>
      </c>
      <c r="AY36" s="56" t="s">
        <v>85</v>
      </c>
      <c r="AZ36" s="50">
        <v>0</v>
      </c>
      <c r="BA36" s="56">
        <v>4</v>
      </c>
      <c r="BB36" s="56">
        <v>8</v>
      </c>
      <c r="BC36" s="75">
        <v>8</v>
      </c>
      <c r="BD36" s="34"/>
      <c r="BE36" s="106"/>
      <c r="BF36" s="75">
        <f t="shared" si="6"/>
        <v>95</v>
      </c>
      <c r="BG36" s="109">
        <v>0</v>
      </c>
      <c r="BH36" s="109">
        <v>0</v>
      </c>
      <c r="BI36" s="109">
        <v>0</v>
      </c>
      <c r="BJ36" s="109">
        <v>0</v>
      </c>
      <c r="BK36" s="124">
        <v>264.9</v>
      </c>
      <c r="BL36" s="131">
        <v>345.8</v>
      </c>
      <c r="BM36" s="75">
        <v>6.2</v>
      </c>
    </row>
    <row r="37" spans="1:65" ht="12" customHeight="1">
      <c r="A37" s="115">
        <v>16</v>
      </c>
      <c r="B37" s="115" t="s">
        <v>121</v>
      </c>
      <c r="C37" s="125">
        <v>21</v>
      </c>
      <c r="D37" s="115">
        <v>1961</v>
      </c>
      <c r="E37" s="115">
        <v>3</v>
      </c>
      <c r="F37" s="115">
        <v>2</v>
      </c>
      <c r="G37" s="115">
        <v>55</v>
      </c>
      <c r="H37" s="115">
        <v>0</v>
      </c>
      <c r="I37" s="115">
        <v>60.6</v>
      </c>
      <c r="J37" s="56">
        <v>0</v>
      </c>
      <c r="K37" s="56">
        <v>0</v>
      </c>
      <c r="L37" s="125">
        <v>411.7</v>
      </c>
      <c r="M37" s="115">
        <v>411.7</v>
      </c>
      <c r="N37" s="56">
        <v>0</v>
      </c>
      <c r="O37" s="56">
        <v>0</v>
      </c>
      <c r="P37" s="56">
        <v>0</v>
      </c>
      <c r="Q37" s="134">
        <v>757.7</v>
      </c>
      <c r="R37" s="127">
        <v>110.9</v>
      </c>
      <c r="S37" s="71">
        <f t="shared" si="4"/>
        <v>868.6</v>
      </c>
      <c r="T37" s="56">
        <f>I37:I140+J37:J140+K37:K140</f>
        <v>60.6</v>
      </c>
      <c r="U37" s="56">
        <f t="shared" si="5"/>
        <v>1340.9</v>
      </c>
      <c r="V37" s="117">
        <v>1199</v>
      </c>
      <c r="W37" s="154">
        <v>6422</v>
      </c>
      <c r="X37" s="154">
        <v>11.9</v>
      </c>
      <c r="Y37" s="130"/>
      <c r="Z37" s="120" t="s">
        <v>76</v>
      </c>
      <c r="AA37" s="121" t="s">
        <v>79</v>
      </c>
      <c r="AB37" s="56" t="s">
        <v>78</v>
      </c>
      <c r="AC37" s="56" t="s">
        <v>79</v>
      </c>
      <c r="AD37" s="121" t="s">
        <v>45</v>
      </c>
      <c r="AE37" s="115"/>
      <c r="AF37" s="115">
        <v>758</v>
      </c>
      <c r="AG37" s="56">
        <v>0</v>
      </c>
      <c r="AH37" s="115"/>
      <c r="AI37" s="115" t="s">
        <v>111</v>
      </c>
      <c r="AJ37" s="115" t="s">
        <v>81</v>
      </c>
      <c r="AK37" s="115" t="s">
        <v>106</v>
      </c>
      <c r="AL37" s="49" t="s">
        <v>107</v>
      </c>
      <c r="AM37" s="115">
        <v>1733</v>
      </c>
      <c r="AN37" s="128">
        <v>326</v>
      </c>
      <c r="AO37" s="128"/>
      <c r="AP37" s="128">
        <v>85</v>
      </c>
      <c r="AQ37" s="128"/>
      <c r="AR37" s="128">
        <v>837.4</v>
      </c>
      <c r="AS37" s="128"/>
      <c r="AT37" s="128"/>
      <c r="AU37" s="123">
        <f>AN37:AN140+AO37:AO140+AP37:AP140+AQ37:AQ140+AR37:AR140+AS37:AS140+AT37:AT140</f>
        <v>1248.4</v>
      </c>
      <c r="AV37" s="115">
        <v>70</v>
      </c>
      <c r="AW37" s="56" t="s">
        <v>97</v>
      </c>
      <c r="AX37" s="56" t="s">
        <v>79</v>
      </c>
      <c r="AY37" s="56" t="s">
        <v>85</v>
      </c>
      <c r="AZ37" s="50">
        <v>8</v>
      </c>
      <c r="BA37" s="56">
        <v>49</v>
      </c>
      <c r="BB37" s="56">
        <v>6</v>
      </c>
      <c r="BC37" s="75"/>
      <c r="BD37" s="34"/>
      <c r="BE37" s="106"/>
      <c r="BF37" s="75">
        <f t="shared" si="6"/>
        <v>60.6</v>
      </c>
      <c r="BG37" s="109">
        <v>0</v>
      </c>
      <c r="BH37" s="109">
        <v>0</v>
      </c>
      <c r="BI37" s="109">
        <v>0</v>
      </c>
      <c r="BJ37" s="109">
        <v>0</v>
      </c>
      <c r="BK37" s="124">
        <v>411.7</v>
      </c>
      <c r="BL37" s="131">
        <v>537.6</v>
      </c>
      <c r="BM37" s="75">
        <v>3.96</v>
      </c>
    </row>
    <row r="38" spans="1:65" s="3" customFormat="1" ht="12" customHeight="1">
      <c r="A38" s="115">
        <v>17</v>
      </c>
      <c r="B38" s="115" t="s">
        <v>121</v>
      </c>
      <c r="C38" s="125">
        <v>23</v>
      </c>
      <c r="D38" s="115">
        <v>1960</v>
      </c>
      <c r="E38" s="115">
        <v>3</v>
      </c>
      <c r="F38" s="115">
        <v>3</v>
      </c>
      <c r="G38" s="115">
        <v>53</v>
      </c>
      <c r="H38" s="115">
        <v>0</v>
      </c>
      <c r="I38" s="115">
        <v>98.4</v>
      </c>
      <c r="J38" s="56">
        <v>0</v>
      </c>
      <c r="K38" s="56">
        <v>0</v>
      </c>
      <c r="L38" s="125">
        <v>402.4</v>
      </c>
      <c r="M38" s="115">
        <v>402.4</v>
      </c>
      <c r="N38" s="56">
        <v>0</v>
      </c>
      <c r="O38" s="56">
        <v>0</v>
      </c>
      <c r="P38" s="56">
        <v>0</v>
      </c>
      <c r="Q38" s="134">
        <v>884.5</v>
      </c>
      <c r="R38" s="127">
        <v>0</v>
      </c>
      <c r="S38" s="71">
        <f t="shared" si="4"/>
        <v>884.5</v>
      </c>
      <c r="T38" s="56">
        <f>I38:I142+J38:J142+K38:K142</f>
        <v>98.4</v>
      </c>
      <c r="U38" s="56">
        <f t="shared" si="5"/>
        <v>1385.3</v>
      </c>
      <c r="V38" s="117">
        <v>886</v>
      </c>
      <c r="W38" s="154">
        <v>6548</v>
      </c>
      <c r="X38" s="154">
        <v>12</v>
      </c>
      <c r="Y38" s="130"/>
      <c r="Z38" s="120" t="s">
        <v>76</v>
      </c>
      <c r="AA38" s="121" t="s">
        <v>77</v>
      </c>
      <c r="AB38" s="56" t="s">
        <v>78</v>
      </c>
      <c r="AC38" s="56" t="s">
        <v>79</v>
      </c>
      <c r="AD38" s="121" t="s">
        <v>45</v>
      </c>
      <c r="AE38" s="115"/>
      <c r="AF38" s="115">
        <v>769.4</v>
      </c>
      <c r="AG38" s="56">
        <v>0</v>
      </c>
      <c r="AH38" s="115"/>
      <c r="AI38" s="115" t="s">
        <v>111</v>
      </c>
      <c r="AJ38" s="115" t="s">
        <v>81</v>
      </c>
      <c r="AK38" s="115" t="s">
        <v>106</v>
      </c>
      <c r="AL38" s="49" t="s">
        <v>107</v>
      </c>
      <c r="AM38" s="115">
        <v>1872</v>
      </c>
      <c r="AN38" s="128">
        <v>227</v>
      </c>
      <c r="AP38" s="128">
        <v>88</v>
      </c>
      <c r="AQ38" s="128"/>
      <c r="AR38" s="128">
        <v>1011.3</v>
      </c>
      <c r="AS38" s="128"/>
      <c r="AT38" s="128"/>
      <c r="AU38" s="123">
        <f>AN38:AN142+AO38:AO142+AP38:AP142+AQ38:AQ142+AR38:AR142+AS38:AS142+AT38:AT142</f>
        <v>1326.3</v>
      </c>
      <c r="AV38" s="115">
        <v>78</v>
      </c>
      <c r="AW38" s="56" t="s">
        <v>97</v>
      </c>
      <c r="AX38" s="56" t="s">
        <v>79</v>
      </c>
      <c r="AY38" s="56" t="s">
        <v>85</v>
      </c>
      <c r="AZ38" s="50">
        <v>4</v>
      </c>
      <c r="BA38" s="56">
        <v>44</v>
      </c>
      <c r="BB38" s="56">
        <v>10</v>
      </c>
      <c r="BC38" s="56">
        <v>1</v>
      </c>
      <c r="BD38" s="58"/>
      <c r="BE38" s="139"/>
      <c r="BF38" s="75">
        <f t="shared" si="6"/>
        <v>98.4</v>
      </c>
      <c r="BG38" s="109">
        <v>0</v>
      </c>
      <c r="BH38" s="109">
        <v>0</v>
      </c>
      <c r="BI38" s="109">
        <v>0</v>
      </c>
      <c r="BJ38" s="109">
        <v>0</v>
      </c>
      <c r="BK38" s="124">
        <v>402.4</v>
      </c>
      <c r="BL38" s="131">
        <v>545.7</v>
      </c>
      <c r="BM38" s="56">
        <v>3.96</v>
      </c>
    </row>
    <row r="39" spans="1:65" ht="12" customHeight="1">
      <c r="A39" s="115">
        <v>18</v>
      </c>
      <c r="B39" s="115" t="s">
        <v>121</v>
      </c>
      <c r="C39" s="125">
        <v>24</v>
      </c>
      <c r="D39" s="115">
        <v>1953</v>
      </c>
      <c r="E39" s="115">
        <v>2</v>
      </c>
      <c r="F39" s="115">
        <v>2</v>
      </c>
      <c r="G39" s="115">
        <v>12</v>
      </c>
      <c r="H39" s="115">
        <v>0</v>
      </c>
      <c r="I39" s="115">
        <v>82.6</v>
      </c>
      <c r="J39" s="56">
        <v>0</v>
      </c>
      <c r="K39" s="56">
        <v>0</v>
      </c>
      <c r="L39" s="125">
        <v>0</v>
      </c>
      <c r="M39" s="115">
        <v>0</v>
      </c>
      <c r="N39" s="56">
        <v>0</v>
      </c>
      <c r="O39" s="56">
        <v>0</v>
      </c>
      <c r="P39" s="56">
        <v>0</v>
      </c>
      <c r="Q39" s="126">
        <v>617</v>
      </c>
      <c r="R39" s="127">
        <v>0</v>
      </c>
      <c r="S39" s="71">
        <f t="shared" si="4"/>
        <v>617</v>
      </c>
      <c r="T39" s="56">
        <f>I39:I143+J39:J143+K39:K143</f>
        <v>82.6</v>
      </c>
      <c r="U39" s="56">
        <f t="shared" si="5"/>
        <v>699.6</v>
      </c>
      <c r="V39" s="128">
        <v>619.3</v>
      </c>
      <c r="W39" s="153">
        <v>3406</v>
      </c>
      <c r="X39" s="153">
        <v>7</v>
      </c>
      <c r="Y39" s="119"/>
      <c r="Z39" s="120" t="s">
        <v>76</v>
      </c>
      <c r="AA39" s="121" t="s">
        <v>77</v>
      </c>
      <c r="AB39" s="56" t="s">
        <v>78</v>
      </c>
      <c r="AC39" s="56" t="s">
        <v>79</v>
      </c>
      <c r="AD39" s="121" t="s">
        <v>45</v>
      </c>
      <c r="AE39" s="115"/>
      <c r="AF39" s="115">
        <v>686.1</v>
      </c>
      <c r="AG39" s="56">
        <v>0</v>
      </c>
      <c r="AH39" s="115"/>
      <c r="AI39" s="115" t="s">
        <v>105</v>
      </c>
      <c r="AJ39" s="115" t="s">
        <v>93</v>
      </c>
      <c r="AK39" s="115" t="s">
        <v>106</v>
      </c>
      <c r="AL39" s="49" t="s">
        <v>107</v>
      </c>
      <c r="AM39" s="115">
        <v>1192</v>
      </c>
      <c r="AN39" s="128"/>
      <c r="AO39" s="128"/>
      <c r="AP39" s="128">
        <v>120</v>
      </c>
      <c r="AQ39" s="128"/>
      <c r="AR39" s="128">
        <v>393</v>
      </c>
      <c r="AS39" s="128">
        <v>192.4</v>
      </c>
      <c r="AT39" s="128"/>
      <c r="AU39" s="123">
        <f>AN39:AN143+AO39:AO143+AP39:AP143+AQ39:AQ143+AR39:AR143+AS39:AS143+AT39:AT143</f>
        <v>705.4</v>
      </c>
      <c r="AV39" s="115">
        <v>32</v>
      </c>
      <c r="AW39" s="75" t="s">
        <v>97</v>
      </c>
      <c r="AX39" s="75" t="s">
        <v>79</v>
      </c>
      <c r="AY39" s="75" t="s">
        <v>85</v>
      </c>
      <c r="AZ39" s="76">
        <v>100</v>
      </c>
      <c r="BA39" s="75"/>
      <c r="BB39" s="75">
        <v>8</v>
      </c>
      <c r="BC39" s="75">
        <v>4</v>
      </c>
      <c r="BD39" s="34"/>
      <c r="BE39" s="106"/>
      <c r="BF39" s="75">
        <f t="shared" si="6"/>
        <v>82.6</v>
      </c>
      <c r="BG39" s="109">
        <v>0</v>
      </c>
      <c r="BH39" s="109">
        <v>0</v>
      </c>
      <c r="BI39" s="109">
        <v>0</v>
      </c>
      <c r="BJ39" s="109">
        <v>0</v>
      </c>
      <c r="BK39" s="124">
        <v>0</v>
      </c>
      <c r="BL39" s="131">
        <v>500.8</v>
      </c>
      <c r="BM39" s="75">
        <v>4.68</v>
      </c>
    </row>
    <row r="40" spans="1:65" ht="12" customHeight="1">
      <c r="A40" s="115">
        <v>19</v>
      </c>
      <c r="B40" s="115" t="s">
        <v>122</v>
      </c>
      <c r="C40" s="125">
        <v>3</v>
      </c>
      <c r="D40" s="115">
        <v>1956</v>
      </c>
      <c r="E40" s="115">
        <v>2</v>
      </c>
      <c r="F40" s="115">
        <v>1</v>
      </c>
      <c r="G40" s="115">
        <v>22</v>
      </c>
      <c r="H40" s="115">
        <v>0</v>
      </c>
      <c r="I40" s="115">
        <v>14</v>
      </c>
      <c r="J40" s="56">
        <v>131.8</v>
      </c>
      <c r="K40" s="56">
        <v>0</v>
      </c>
      <c r="L40" s="125">
        <v>0</v>
      </c>
      <c r="M40" s="115">
        <v>0</v>
      </c>
      <c r="N40" s="56">
        <v>0</v>
      </c>
      <c r="O40" s="56">
        <v>0</v>
      </c>
      <c r="P40" s="56">
        <v>0</v>
      </c>
      <c r="Q40" s="126">
        <v>517.4</v>
      </c>
      <c r="R40" s="127">
        <v>0</v>
      </c>
      <c r="S40" s="71">
        <f t="shared" si="4"/>
        <v>517.4</v>
      </c>
      <c r="T40" s="56">
        <v>145.8</v>
      </c>
      <c r="U40" s="56">
        <f>S40+T40</f>
        <v>663.2</v>
      </c>
      <c r="V40" s="128">
        <v>741.1</v>
      </c>
      <c r="W40" s="153">
        <v>3379</v>
      </c>
      <c r="X40" s="153">
        <v>6.7</v>
      </c>
      <c r="Y40" s="119"/>
      <c r="Z40" s="120" t="s">
        <v>76</v>
      </c>
      <c r="AA40" s="121" t="s">
        <v>77</v>
      </c>
      <c r="AB40" s="56" t="s">
        <v>78</v>
      </c>
      <c r="AC40" s="56" t="s">
        <v>79</v>
      </c>
      <c r="AD40" s="121" t="s">
        <v>45</v>
      </c>
      <c r="AE40" s="115"/>
      <c r="AF40" s="115">
        <v>716.2</v>
      </c>
      <c r="AG40" s="56">
        <v>0</v>
      </c>
      <c r="AH40" s="115"/>
      <c r="AI40" s="115" t="s">
        <v>105</v>
      </c>
      <c r="AJ40" s="115" t="s">
        <v>93</v>
      </c>
      <c r="AK40" s="115" t="s">
        <v>106</v>
      </c>
      <c r="AL40" s="57" t="s">
        <v>83</v>
      </c>
      <c r="AM40" s="115">
        <v>1461</v>
      </c>
      <c r="AN40" s="128"/>
      <c r="AO40" s="128">
        <v>103</v>
      </c>
      <c r="AP40" s="128">
        <v>83</v>
      </c>
      <c r="AQ40" s="128"/>
      <c r="AR40" s="128">
        <v>746.7</v>
      </c>
      <c r="AS40" s="128"/>
      <c r="AT40" s="128"/>
      <c r="AU40" s="123">
        <f>AN40:AN147+AO40:AO147+AP40:AP147+AQ40:AQ147+AR40:AR147+AS40:AS147+AT40:AT147</f>
        <v>932.7</v>
      </c>
      <c r="AV40" s="115">
        <v>43</v>
      </c>
      <c r="AW40" s="75" t="s">
        <v>97</v>
      </c>
      <c r="AX40" s="75" t="s">
        <v>79</v>
      </c>
      <c r="AY40" s="75" t="s">
        <v>85</v>
      </c>
      <c r="AZ40" s="76">
        <v>650</v>
      </c>
      <c r="BA40" s="75">
        <v>21</v>
      </c>
      <c r="BB40" s="75">
        <v>2</v>
      </c>
      <c r="BC40" s="75"/>
      <c r="BD40" s="34"/>
      <c r="BE40" s="106"/>
      <c r="BF40" s="75">
        <f t="shared" si="6"/>
        <v>145.8</v>
      </c>
      <c r="BG40" s="109">
        <v>0</v>
      </c>
      <c r="BH40" s="109">
        <v>0</v>
      </c>
      <c r="BI40" s="109">
        <v>0</v>
      </c>
      <c r="BJ40" s="109">
        <v>0</v>
      </c>
      <c r="BK40" s="124">
        <v>0</v>
      </c>
      <c r="BL40" s="131">
        <v>528.3</v>
      </c>
      <c r="BM40" s="75">
        <v>6.4</v>
      </c>
    </row>
    <row r="41" spans="1:65" ht="12" customHeight="1">
      <c r="A41" s="115">
        <v>20</v>
      </c>
      <c r="B41" s="115" t="s">
        <v>122</v>
      </c>
      <c r="C41" s="125">
        <v>5</v>
      </c>
      <c r="D41" s="115">
        <v>1963</v>
      </c>
      <c r="E41" s="115">
        <v>2</v>
      </c>
      <c r="F41" s="115">
        <v>2</v>
      </c>
      <c r="G41" s="115">
        <v>8</v>
      </c>
      <c r="H41" s="115">
        <v>0</v>
      </c>
      <c r="I41" s="115">
        <v>39.4</v>
      </c>
      <c r="J41" s="56">
        <v>0</v>
      </c>
      <c r="K41" s="56">
        <v>0</v>
      </c>
      <c r="L41" s="125">
        <v>0</v>
      </c>
      <c r="M41" s="115">
        <v>0</v>
      </c>
      <c r="N41" s="56">
        <v>0</v>
      </c>
      <c r="O41" s="56">
        <v>0</v>
      </c>
      <c r="P41" s="56">
        <v>0</v>
      </c>
      <c r="Q41" s="126">
        <v>396.4</v>
      </c>
      <c r="R41" s="127">
        <v>0</v>
      </c>
      <c r="S41" s="71">
        <f t="shared" si="4"/>
        <v>396.4</v>
      </c>
      <c r="T41" s="56">
        <f>I41:I148+J41:J148+K41:K148</f>
        <v>39.4</v>
      </c>
      <c r="U41" s="56">
        <f aca="true" t="shared" si="7" ref="U41:U58">I41+J41+K41+L41+Q41+R41</f>
        <v>435.79999999999995</v>
      </c>
      <c r="V41" s="128">
        <v>400.8</v>
      </c>
      <c r="W41" s="154">
        <v>1911</v>
      </c>
      <c r="X41" s="154">
        <v>6.5</v>
      </c>
      <c r="Y41" s="130"/>
      <c r="Z41" s="120" t="s">
        <v>76</v>
      </c>
      <c r="AA41" s="121" t="s">
        <v>77</v>
      </c>
      <c r="AB41" s="56" t="s">
        <v>78</v>
      </c>
      <c r="AC41" s="56" t="s">
        <v>79</v>
      </c>
      <c r="AD41" s="121" t="s">
        <v>45</v>
      </c>
      <c r="AE41" s="115"/>
      <c r="AF41" s="115">
        <v>414.5</v>
      </c>
      <c r="AG41" s="56">
        <v>0</v>
      </c>
      <c r="AH41" s="115"/>
      <c r="AI41" s="115" t="s">
        <v>111</v>
      </c>
      <c r="AJ41" s="115" t="s">
        <v>81</v>
      </c>
      <c r="AK41" s="115" t="s">
        <v>106</v>
      </c>
      <c r="AL41" s="57" t="s">
        <v>83</v>
      </c>
      <c r="AM41" s="115">
        <v>1174</v>
      </c>
      <c r="AN41" s="128"/>
      <c r="AO41" s="128">
        <v>76.3</v>
      </c>
      <c r="AP41" s="128">
        <v>61</v>
      </c>
      <c r="AQ41" s="128"/>
      <c r="AR41" s="128">
        <v>742.7</v>
      </c>
      <c r="AS41" s="128"/>
      <c r="AT41" s="128"/>
      <c r="AU41" s="123">
        <f>AN41:AN148+AO41:AO148+AP41:AP148+AQ41:AQ148+AR41:AR148+AS41:AS148+AT41:AT148</f>
        <v>880</v>
      </c>
      <c r="AV41" s="115">
        <v>17</v>
      </c>
      <c r="AW41" s="75" t="s">
        <v>97</v>
      </c>
      <c r="AX41" s="75" t="s">
        <v>79</v>
      </c>
      <c r="AY41" s="75" t="s">
        <v>123</v>
      </c>
      <c r="AZ41" s="76">
        <v>400</v>
      </c>
      <c r="BA41" s="75"/>
      <c r="BB41" s="75">
        <v>4</v>
      </c>
      <c r="BC41" s="75">
        <v>4</v>
      </c>
      <c r="BD41" s="34"/>
      <c r="BE41" s="106"/>
      <c r="BF41" s="75">
        <f t="shared" si="6"/>
        <v>39.4</v>
      </c>
      <c r="BG41" s="109">
        <v>0</v>
      </c>
      <c r="BH41" s="109">
        <v>0</v>
      </c>
      <c r="BI41" s="109">
        <v>0</v>
      </c>
      <c r="BJ41" s="109">
        <v>0</v>
      </c>
      <c r="BK41" s="124">
        <v>0</v>
      </c>
      <c r="BL41" s="131">
        <v>294</v>
      </c>
      <c r="BM41" s="75">
        <v>2.16</v>
      </c>
    </row>
    <row r="42" spans="1:65" ht="12" customHeight="1">
      <c r="A42" s="115">
        <v>21</v>
      </c>
      <c r="B42" s="115" t="s">
        <v>124</v>
      </c>
      <c r="C42" s="125" t="s">
        <v>125</v>
      </c>
      <c r="D42" s="115">
        <v>1942</v>
      </c>
      <c r="E42" s="115">
        <v>2</v>
      </c>
      <c r="F42" s="115">
        <v>2</v>
      </c>
      <c r="G42" s="115">
        <v>13</v>
      </c>
      <c r="H42" s="115">
        <v>0</v>
      </c>
      <c r="I42" s="115">
        <v>50.4</v>
      </c>
      <c r="J42" s="56">
        <v>0</v>
      </c>
      <c r="K42" s="56">
        <v>0</v>
      </c>
      <c r="L42" s="125">
        <v>0</v>
      </c>
      <c r="M42" s="115">
        <v>0</v>
      </c>
      <c r="N42" s="56">
        <v>0</v>
      </c>
      <c r="O42" s="56">
        <v>0</v>
      </c>
      <c r="P42" s="56">
        <v>0</v>
      </c>
      <c r="Q42" s="126">
        <v>447.3</v>
      </c>
      <c r="R42" s="127">
        <v>0</v>
      </c>
      <c r="S42" s="71">
        <f t="shared" si="4"/>
        <v>447.3</v>
      </c>
      <c r="T42" s="56">
        <f>I42:I149+J42:J149+K42:K149</f>
        <v>50.4</v>
      </c>
      <c r="U42" s="56">
        <f t="shared" si="7"/>
        <v>497.7</v>
      </c>
      <c r="V42" s="128">
        <v>452.4</v>
      </c>
      <c r="W42" s="154">
        <v>1990</v>
      </c>
      <c r="X42" s="154">
        <v>6.5</v>
      </c>
      <c r="Y42" s="130"/>
      <c r="Z42" s="120" t="s">
        <v>76</v>
      </c>
      <c r="AA42" s="56" t="s">
        <v>77</v>
      </c>
      <c r="AB42" s="56" t="s">
        <v>78</v>
      </c>
      <c r="AC42" s="56" t="s">
        <v>90</v>
      </c>
      <c r="AD42" s="121" t="s">
        <v>45</v>
      </c>
      <c r="AE42" s="115"/>
      <c r="AF42" s="115">
        <v>428.7</v>
      </c>
      <c r="AG42" s="56">
        <v>0</v>
      </c>
      <c r="AH42" s="115"/>
      <c r="AI42" s="115" t="s">
        <v>92</v>
      </c>
      <c r="AJ42" s="115" t="s">
        <v>93</v>
      </c>
      <c r="AK42" s="115" t="s">
        <v>106</v>
      </c>
      <c r="AL42" s="49" t="s">
        <v>107</v>
      </c>
      <c r="AM42" s="115">
        <v>877</v>
      </c>
      <c r="AN42" s="128"/>
      <c r="AO42" s="128"/>
      <c r="AP42" s="128">
        <v>63</v>
      </c>
      <c r="AQ42" s="128"/>
      <c r="AR42" s="128">
        <v>507.8</v>
      </c>
      <c r="AS42" s="128"/>
      <c r="AT42" s="128"/>
      <c r="AU42" s="123">
        <f>AN42:AN149+AO42:AO149+AP42:AP149+AQ42:AQ149+AR42:AR149+AS42:AS149+AT42:AT149</f>
        <v>570.8</v>
      </c>
      <c r="AV42" s="115">
        <v>35</v>
      </c>
      <c r="AW42" s="75" t="s">
        <v>97</v>
      </c>
      <c r="AX42" s="75" t="s">
        <v>79</v>
      </c>
      <c r="AY42" s="75" t="s">
        <v>85</v>
      </c>
      <c r="AZ42" s="76">
        <v>10</v>
      </c>
      <c r="BA42" s="75">
        <v>6</v>
      </c>
      <c r="BB42" s="75">
        <v>7</v>
      </c>
      <c r="BC42" s="75"/>
      <c r="BD42" s="34"/>
      <c r="BE42" s="106"/>
      <c r="BF42" s="75">
        <f t="shared" si="6"/>
        <v>50.4</v>
      </c>
      <c r="BG42" s="109">
        <v>0</v>
      </c>
      <c r="BH42" s="109">
        <v>0</v>
      </c>
      <c r="BI42" s="109">
        <v>0</v>
      </c>
      <c r="BJ42" s="109">
        <v>0</v>
      </c>
      <c r="BK42" s="124">
        <v>0</v>
      </c>
      <c r="BL42" s="131">
        <v>306.2</v>
      </c>
      <c r="BM42" s="75">
        <v>0</v>
      </c>
    </row>
    <row r="43" spans="1:65" ht="12" customHeight="1">
      <c r="A43" s="115">
        <v>22</v>
      </c>
      <c r="B43" s="115" t="s">
        <v>124</v>
      </c>
      <c r="C43" s="125">
        <v>22</v>
      </c>
      <c r="D43" s="115">
        <v>1935</v>
      </c>
      <c r="E43" s="115">
        <v>2</v>
      </c>
      <c r="F43" s="115">
        <v>2</v>
      </c>
      <c r="G43" s="115">
        <v>16</v>
      </c>
      <c r="H43" s="115">
        <v>0</v>
      </c>
      <c r="I43" s="115">
        <v>48</v>
      </c>
      <c r="J43" s="56">
        <v>0</v>
      </c>
      <c r="K43" s="56">
        <v>0</v>
      </c>
      <c r="L43" s="125">
        <v>0</v>
      </c>
      <c r="M43" s="115">
        <v>0</v>
      </c>
      <c r="N43" s="56">
        <v>0</v>
      </c>
      <c r="O43" s="56">
        <v>0</v>
      </c>
      <c r="P43" s="56">
        <v>0</v>
      </c>
      <c r="Q43" s="126">
        <v>492.6</v>
      </c>
      <c r="R43" s="127">
        <v>0</v>
      </c>
      <c r="S43" s="71">
        <f t="shared" si="4"/>
        <v>492.6</v>
      </c>
      <c r="T43" s="56">
        <f>I43:I150+J43:J150+K43:K150</f>
        <v>48</v>
      </c>
      <c r="U43" s="56">
        <f t="shared" si="7"/>
        <v>540.6</v>
      </c>
      <c r="V43" s="128">
        <v>527.6</v>
      </c>
      <c r="W43" s="154">
        <v>2107</v>
      </c>
      <c r="X43" s="154">
        <v>6.4</v>
      </c>
      <c r="Y43" s="130"/>
      <c r="Z43" s="120" t="s">
        <v>76</v>
      </c>
      <c r="AA43" s="121" t="s">
        <v>77</v>
      </c>
      <c r="AB43" s="56" t="s">
        <v>78</v>
      </c>
      <c r="AC43" s="56" t="s">
        <v>90</v>
      </c>
      <c r="AD43" s="121" t="s">
        <v>45</v>
      </c>
      <c r="AE43" s="115"/>
      <c r="AF43" s="115">
        <v>461.5</v>
      </c>
      <c r="AG43" s="56">
        <v>0</v>
      </c>
      <c r="AH43" s="115"/>
      <c r="AI43" s="115" t="s">
        <v>92</v>
      </c>
      <c r="AJ43" s="115" t="s">
        <v>93</v>
      </c>
      <c r="AK43" s="115" t="s">
        <v>106</v>
      </c>
      <c r="AL43" s="49" t="s">
        <v>107</v>
      </c>
      <c r="AM43" s="115">
        <v>1113</v>
      </c>
      <c r="AN43" s="128"/>
      <c r="AO43" s="128"/>
      <c r="AP43" s="128">
        <v>68</v>
      </c>
      <c r="AQ43" s="128"/>
      <c r="AR43" s="128">
        <v>715.8</v>
      </c>
      <c r="AS43" s="128"/>
      <c r="AT43" s="128"/>
      <c r="AU43" s="123">
        <f>AN43:AN150+AO43:AO150+AP43:AP150+AQ43:AQ150+AR43:AR150+AS43:AS150+AT43:AT150</f>
        <v>783.8</v>
      </c>
      <c r="AV43" s="115">
        <v>27</v>
      </c>
      <c r="AW43" s="75" t="s">
        <v>84</v>
      </c>
      <c r="AX43" s="75" t="s">
        <v>79</v>
      </c>
      <c r="AY43" s="75" t="s">
        <v>85</v>
      </c>
      <c r="AZ43" s="76">
        <v>60</v>
      </c>
      <c r="BA43" s="75">
        <v>15</v>
      </c>
      <c r="BB43" s="75">
        <v>1</v>
      </c>
      <c r="BC43" s="75"/>
      <c r="BD43" s="34"/>
      <c r="BE43" s="106"/>
      <c r="BF43" s="75">
        <f t="shared" si="6"/>
        <v>48</v>
      </c>
      <c r="BG43" s="109">
        <v>0</v>
      </c>
      <c r="BH43" s="109">
        <v>0</v>
      </c>
      <c r="BI43" s="109">
        <v>0</v>
      </c>
      <c r="BJ43" s="109">
        <v>0</v>
      </c>
      <c r="BK43" s="124">
        <v>0</v>
      </c>
      <c r="BL43" s="131">
        <v>329.2</v>
      </c>
      <c r="BM43" s="75">
        <v>0</v>
      </c>
    </row>
    <row r="44" spans="1:65" ht="12" customHeight="1">
      <c r="A44" s="115">
        <v>23</v>
      </c>
      <c r="B44" s="115" t="s">
        <v>126</v>
      </c>
      <c r="C44" s="125">
        <v>9</v>
      </c>
      <c r="D44" s="115">
        <v>1950</v>
      </c>
      <c r="E44" s="115">
        <v>2</v>
      </c>
      <c r="F44" s="115">
        <v>1</v>
      </c>
      <c r="G44" s="115">
        <v>31</v>
      </c>
      <c r="H44" s="115">
        <v>0</v>
      </c>
      <c r="I44" s="115">
        <v>63.3</v>
      </c>
      <c r="J44" s="56">
        <v>211.7</v>
      </c>
      <c r="K44" s="56">
        <v>0</v>
      </c>
      <c r="L44" s="125">
        <v>0</v>
      </c>
      <c r="M44" s="115">
        <v>0</v>
      </c>
      <c r="N44" s="56">
        <v>0</v>
      </c>
      <c r="O44" s="56">
        <v>0</v>
      </c>
      <c r="P44" s="56">
        <v>0</v>
      </c>
      <c r="Q44" s="126">
        <v>663.7</v>
      </c>
      <c r="R44" s="127">
        <v>0</v>
      </c>
      <c r="S44" s="71">
        <f t="shared" si="4"/>
        <v>663.7</v>
      </c>
      <c r="T44" s="56">
        <f>I44:I155+J44:J155+K44:K155</f>
        <v>275</v>
      </c>
      <c r="U44" s="56">
        <f t="shared" si="7"/>
        <v>938.7</v>
      </c>
      <c r="V44" s="128">
        <v>855.9</v>
      </c>
      <c r="W44" s="129">
        <v>4139</v>
      </c>
      <c r="X44" s="155"/>
      <c r="Y44" s="130"/>
      <c r="Z44" s="120" t="s">
        <v>76</v>
      </c>
      <c r="AA44" s="121" t="s">
        <v>77</v>
      </c>
      <c r="AB44" s="56" t="s">
        <v>78</v>
      </c>
      <c r="AC44" s="56" t="s">
        <v>79</v>
      </c>
      <c r="AD44" s="121" t="s">
        <v>45</v>
      </c>
      <c r="AE44" s="115"/>
      <c r="AF44" s="115">
        <v>822</v>
      </c>
      <c r="AG44" s="56">
        <v>0</v>
      </c>
      <c r="AH44" s="115"/>
      <c r="AI44" s="115" t="s">
        <v>127</v>
      </c>
      <c r="AJ44" s="115" t="s">
        <v>93</v>
      </c>
      <c r="AK44" s="115" t="s">
        <v>106</v>
      </c>
      <c r="AL44" s="57" t="s">
        <v>83</v>
      </c>
      <c r="AM44" s="115">
        <v>2527</v>
      </c>
      <c r="AN44" s="115"/>
      <c r="AO44" s="128">
        <v>100.5</v>
      </c>
      <c r="AP44" s="128">
        <v>98.7</v>
      </c>
      <c r="AQ44" s="128"/>
      <c r="AR44" s="128">
        <v>852.9</v>
      </c>
      <c r="AS44" s="128"/>
      <c r="AT44" s="128"/>
      <c r="AU44" s="123">
        <f>AN44:AN155+AO44:AO155+AP44:AP155+AQ44:AQ155+AR44:AR155+AS44:AS155+AT44:AT155</f>
        <v>1052.1</v>
      </c>
      <c r="AV44" s="115">
        <v>76</v>
      </c>
      <c r="AW44" s="75" t="s">
        <v>84</v>
      </c>
      <c r="AX44" s="75" t="s">
        <v>79</v>
      </c>
      <c r="AY44" s="75" t="s">
        <v>85</v>
      </c>
      <c r="AZ44" s="76">
        <v>380</v>
      </c>
      <c r="BA44" s="75">
        <v>22</v>
      </c>
      <c r="BB44" s="75">
        <v>9</v>
      </c>
      <c r="BC44" s="75">
        <v>1</v>
      </c>
      <c r="BD44" s="34"/>
      <c r="BE44" s="106"/>
      <c r="BF44" s="75">
        <f t="shared" si="6"/>
        <v>275</v>
      </c>
      <c r="BG44" s="109">
        <v>0</v>
      </c>
      <c r="BH44" s="109">
        <v>0</v>
      </c>
      <c r="BI44" s="109">
        <v>0</v>
      </c>
      <c r="BJ44" s="109">
        <v>0</v>
      </c>
      <c r="BK44" s="124">
        <v>0</v>
      </c>
      <c r="BL44" s="131">
        <v>574.9</v>
      </c>
      <c r="BM44" s="75">
        <v>2</v>
      </c>
    </row>
    <row r="45" spans="1:65" ht="12" customHeight="1">
      <c r="A45" s="115">
        <v>24</v>
      </c>
      <c r="B45" s="115" t="s">
        <v>128</v>
      </c>
      <c r="C45" s="125">
        <v>57</v>
      </c>
      <c r="D45" s="115">
        <v>1961</v>
      </c>
      <c r="E45" s="115">
        <v>2</v>
      </c>
      <c r="F45" s="115">
        <v>2</v>
      </c>
      <c r="G45" s="115">
        <v>16</v>
      </c>
      <c r="H45" s="115">
        <v>0</v>
      </c>
      <c r="I45" s="115">
        <v>55.9</v>
      </c>
      <c r="J45" s="56">
        <v>0</v>
      </c>
      <c r="K45" s="56">
        <v>0</v>
      </c>
      <c r="L45" s="125">
        <v>295.2</v>
      </c>
      <c r="M45" s="115">
        <v>295.2</v>
      </c>
      <c r="N45" s="56">
        <v>0</v>
      </c>
      <c r="O45" s="56">
        <v>0</v>
      </c>
      <c r="P45" s="56">
        <v>0</v>
      </c>
      <c r="Q45" s="126">
        <v>644.7</v>
      </c>
      <c r="R45" s="127">
        <v>0</v>
      </c>
      <c r="S45" s="71">
        <f t="shared" si="4"/>
        <v>644.7</v>
      </c>
      <c r="T45" s="56">
        <f>I45:I157+J45:J157+K45:K157</f>
        <v>55.9</v>
      </c>
      <c r="U45" s="56">
        <f t="shared" si="7"/>
        <v>995.8</v>
      </c>
      <c r="V45" s="128">
        <v>644.7</v>
      </c>
      <c r="W45" s="132">
        <v>3300</v>
      </c>
      <c r="X45" s="132">
        <v>8.1</v>
      </c>
      <c r="Y45" s="119"/>
      <c r="Z45" s="120" t="s">
        <v>76</v>
      </c>
      <c r="AA45" s="121" t="s">
        <v>77</v>
      </c>
      <c r="AB45" s="56" t="s">
        <v>78</v>
      </c>
      <c r="AC45" s="56" t="s">
        <v>79</v>
      </c>
      <c r="AD45" s="121" t="s">
        <v>45</v>
      </c>
      <c r="AE45" s="115"/>
      <c r="AF45" s="115">
        <v>567.4</v>
      </c>
      <c r="AG45" s="115"/>
      <c r="AH45" s="115"/>
      <c r="AI45" s="115" t="s">
        <v>80</v>
      </c>
      <c r="AJ45" s="115" t="s">
        <v>81</v>
      </c>
      <c r="AK45" s="115" t="s">
        <v>106</v>
      </c>
      <c r="AL45" s="49" t="s">
        <v>107</v>
      </c>
      <c r="AM45" s="115">
        <v>2397</v>
      </c>
      <c r="AN45" s="128"/>
      <c r="AO45" s="128"/>
      <c r="AP45" s="128">
        <v>74.7</v>
      </c>
      <c r="AQ45" s="128"/>
      <c r="AR45" s="128">
        <v>1919.9</v>
      </c>
      <c r="AS45" s="128"/>
      <c r="AT45" s="128"/>
      <c r="AU45" s="123">
        <f>AN45:AN157+AO45:AO157+AP45:AP157+AQ45:AQ157+AR45:AR157+AS45:AS157+AT45:AT157</f>
        <v>1994.6000000000001</v>
      </c>
      <c r="AV45" s="115">
        <v>28</v>
      </c>
      <c r="AW45" s="75" t="s">
        <v>84</v>
      </c>
      <c r="AX45" s="75" t="s">
        <v>79</v>
      </c>
      <c r="AY45" s="75" t="s">
        <v>85</v>
      </c>
      <c r="AZ45" s="76">
        <v>50</v>
      </c>
      <c r="BA45" s="75">
        <v>4</v>
      </c>
      <c r="BB45" s="75">
        <v>12</v>
      </c>
      <c r="BC45" s="75"/>
      <c r="BD45" s="34"/>
      <c r="BE45" s="106"/>
      <c r="BF45" s="75">
        <f t="shared" si="6"/>
        <v>55.9</v>
      </c>
      <c r="BG45" s="109">
        <v>0</v>
      </c>
      <c r="BH45" s="109">
        <v>0</v>
      </c>
      <c r="BI45" s="109">
        <v>0</v>
      </c>
      <c r="BJ45" s="109">
        <v>0</v>
      </c>
      <c r="BK45" s="124">
        <v>295.2</v>
      </c>
      <c r="BL45" s="131">
        <v>402.4</v>
      </c>
      <c r="BM45" s="75">
        <v>0</v>
      </c>
    </row>
    <row r="46" spans="1:65" s="168" customFormat="1" ht="12" customHeight="1">
      <c r="A46" s="156">
        <v>25</v>
      </c>
      <c r="B46" s="156" t="s">
        <v>129</v>
      </c>
      <c r="C46" s="157">
        <v>1</v>
      </c>
      <c r="D46" s="156">
        <v>1989</v>
      </c>
      <c r="E46" s="156">
        <v>3</v>
      </c>
      <c r="F46" s="156">
        <v>3</v>
      </c>
      <c r="G46" s="156">
        <v>29</v>
      </c>
      <c r="H46" s="156">
        <v>0</v>
      </c>
      <c r="I46" s="156">
        <v>135.3</v>
      </c>
      <c r="J46" s="79">
        <v>0</v>
      </c>
      <c r="K46" s="79">
        <v>0</v>
      </c>
      <c r="L46" s="157">
        <v>645.2</v>
      </c>
      <c r="M46" s="156">
        <v>645.2</v>
      </c>
      <c r="N46" s="79">
        <v>0</v>
      </c>
      <c r="O46" s="79">
        <v>0</v>
      </c>
      <c r="P46" s="79">
        <v>0</v>
      </c>
      <c r="Q46" s="134">
        <v>1482.9</v>
      </c>
      <c r="R46" s="158">
        <v>1184.4</v>
      </c>
      <c r="S46" s="79">
        <f t="shared" si="4"/>
        <v>2667.3</v>
      </c>
      <c r="T46" s="79">
        <f>I46:I159+J46:J159+K46:K159</f>
        <v>135.3</v>
      </c>
      <c r="U46" s="79">
        <f t="shared" si="7"/>
        <v>3447.8</v>
      </c>
      <c r="V46" s="159">
        <v>2356.5</v>
      </c>
      <c r="W46" s="156">
        <v>6983</v>
      </c>
      <c r="X46" s="132">
        <v>7.9</v>
      </c>
      <c r="Y46" s="156"/>
      <c r="Z46" s="160" t="s">
        <v>76</v>
      </c>
      <c r="AA46" s="161" t="s">
        <v>77</v>
      </c>
      <c r="AB46" s="79" t="s">
        <v>78</v>
      </c>
      <c r="AC46" s="79" t="s">
        <v>79</v>
      </c>
      <c r="AD46" s="161" t="s">
        <v>45</v>
      </c>
      <c r="AE46" s="156">
        <v>930.4</v>
      </c>
      <c r="AF46" s="156"/>
      <c r="AG46" s="156"/>
      <c r="AH46" s="156"/>
      <c r="AI46" s="156" t="s">
        <v>111</v>
      </c>
      <c r="AJ46" s="156" t="s">
        <v>81</v>
      </c>
      <c r="AK46" s="156" t="s">
        <v>82</v>
      </c>
      <c r="AL46" s="162" t="s">
        <v>83</v>
      </c>
      <c r="AM46" s="156">
        <v>4239</v>
      </c>
      <c r="AN46" s="156">
        <v>310</v>
      </c>
      <c r="AO46" s="156">
        <v>129</v>
      </c>
      <c r="AP46" s="156">
        <v>115</v>
      </c>
      <c r="AQ46" s="156"/>
      <c r="AR46" s="156">
        <v>2226.4</v>
      </c>
      <c r="AS46" s="156">
        <v>541</v>
      </c>
      <c r="AT46" s="156"/>
      <c r="AU46" s="163">
        <f>AN46:AN159+AO46:AO159+AP46:AP159+AQ46:AQ159+AR46:AR159+AS46:AS159+AT46:AT159</f>
        <v>3321.4</v>
      </c>
      <c r="AV46" s="156">
        <v>57</v>
      </c>
      <c r="AW46" s="164" t="s">
        <v>97</v>
      </c>
      <c r="AX46" s="164" t="s">
        <v>79</v>
      </c>
      <c r="AY46" s="164" t="s">
        <v>85</v>
      </c>
      <c r="AZ46" s="165">
        <v>440</v>
      </c>
      <c r="BA46" s="164">
        <v>9</v>
      </c>
      <c r="BB46" s="164">
        <v>11</v>
      </c>
      <c r="BC46" s="164">
        <v>3</v>
      </c>
      <c r="BD46" s="166">
        <v>6</v>
      </c>
      <c r="BE46" s="167"/>
      <c r="BF46" s="75">
        <f t="shared" si="6"/>
        <v>135.3</v>
      </c>
      <c r="BG46" s="109">
        <v>0</v>
      </c>
      <c r="BH46" s="109">
        <v>0</v>
      </c>
      <c r="BI46" s="109">
        <v>0</v>
      </c>
      <c r="BJ46" s="109">
        <v>0</v>
      </c>
      <c r="BK46" s="124">
        <v>645.2</v>
      </c>
      <c r="BL46" s="131">
        <v>0</v>
      </c>
      <c r="BM46" s="75">
        <v>0</v>
      </c>
    </row>
    <row r="47" spans="1:65" ht="12" customHeight="1">
      <c r="A47" s="115">
        <v>26</v>
      </c>
      <c r="B47" s="115" t="s">
        <v>129</v>
      </c>
      <c r="C47" s="125">
        <v>3</v>
      </c>
      <c r="D47" s="115">
        <v>1994</v>
      </c>
      <c r="E47" s="115">
        <v>3</v>
      </c>
      <c r="F47" s="115">
        <v>3</v>
      </c>
      <c r="G47" s="115">
        <v>33</v>
      </c>
      <c r="H47" s="115">
        <v>0</v>
      </c>
      <c r="I47" s="115">
        <v>158.2</v>
      </c>
      <c r="J47" s="56">
        <v>0</v>
      </c>
      <c r="K47" s="56">
        <v>0</v>
      </c>
      <c r="L47" s="125">
        <v>617.9</v>
      </c>
      <c r="M47" s="115">
        <v>617.9</v>
      </c>
      <c r="N47" s="56">
        <v>0</v>
      </c>
      <c r="O47" s="56">
        <v>0</v>
      </c>
      <c r="P47" s="56">
        <v>0</v>
      </c>
      <c r="Q47" s="126">
        <v>1718.3</v>
      </c>
      <c r="R47" s="127">
        <v>0</v>
      </c>
      <c r="S47" s="71">
        <f t="shared" si="4"/>
        <v>1718.3</v>
      </c>
      <c r="T47" s="56">
        <f aca="true" t="shared" si="8" ref="T47:T52">I47:I161+J47:J161+K47:K161</f>
        <v>158.2</v>
      </c>
      <c r="U47" s="56">
        <f t="shared" si="7"/>
        <v>2494.3999999999996</v>
      </c>
      <c r="V47" s="117">
        <v>1717.6</v>
      </c>
      <c r="W47" s="151">
        <v>10308</v>
      </c>
      <c r="X47" s="151">
        <v>11.7</v>
      </c>
      <c r="Y47" s="119"/>
      <c r="Z47" s="120" t="s">
        <v>76</v>
      </c>
      <c r="AA47" s="121" t="s">
        <v>77</v>
      </c>
      <c r="AB47" s="56" t="s">
        <v>78</v>
      </c>
      <c r="AC47" s="56" t="s">
        <v>79</v>
      </c>
      <c r="AD47" s="121" t="s">
        <v>45</v>
      </c>
      <c r="AE47" s="115">
        <v>905.4</v>
      </c>
      <c r="AF47" s="115"/>
      <c r="AG47" s="115"/>
      <c r="AH47" s="115"/>
      <c r="AI47" s="115" t="s">
        <v>111</v>
      </c>
      <c r="AJ47" s="115" t="s">
        <v>81</v>
      </c>
      <c r="AK47" s="115" t="s">
        <v>82</v>
      </c>
      <c r="AL47" s="57" t="s">
        <v>83</v>
      </c>
      <c r="AM47" s="115">
        <v>2473</v>
      </c>
      <c r="AN47" s="128">
        <v>89</v>
      </c>
      <c r="AO47" s="128">
        <v>124</v>
      </c>
      <c r="AP47" s="128">
        <v>194</v>
      </c>
      <c r="AQ47" s="128"/>
      <c r="AR47" s="128">
        <v>1173.1</v>
      </c>
      <c r="AS47" s="128"/>
      <c r="AT47" s="128"/>
      <c r="AU47" s="123">
        <f aca="true" t="shared" si="9" ref="AU47:AU52">AN47:AN161+AO47:AO161+AP47:AP161+AQ47:AQ161+AR47:AR161+AS47:AS161+AT47:AT161</f>
        <v>1580.1</v>
      </c>
      <c r="AV47" s="115">
        <v>77</v>
      </c>
      <c r="AW47" s="75" t="s">
        <v>84</v>
      </c>
      <c r="AX47" s="75" t="s">
        <v>130</v>
      </c>
      <c r="AY47" s="75" t="s">
        <v>85</v>
      </c>
      <c r="AZ47" s="76">
        <v>1500</v>
      </c>
      <c r="BA47" s="75">
        <v>9</v>
      </c>
      <c r="BB47" s="75">
        <v>15</v>
      </c>
      <c r="BC47" s="75">
        <v>3</v>
      </c>
      <c r="BD47" s="34">
        <v>6</v>
      </c>
      <c r="BE47" s="106"/>
      <c r="BF47" s="75">
        <f t="shared" si="6"/>
        <v>158.2</v>
      </c>
      <c r="BG47" s="109">
        <v>0</v>
      </c>
      <c r="BH47" s="109">
        <v>0</v>
      </c>
      <c r="BI47" s="109">
        <v>0</v>
      </c>
      <c r="BJ47" s="109">
        <v>0</v>
      </c>
      <c r="BK47" s="124">
        <v>617.9</v>
      </c>
      <c r="BL47" s="131">
        <v>0</v>
      </c>
      <c r="BM47" s="75">
        <v>0</v>
      </c>
    </row>
    <row r="48" spans="1:65" ht="12" customHeight="1">
      <c r="A48" s="115">
        <v>27</v>
      </c>
      <c r="B48" s="115" t="s">
        <v>129</v>
      </c>
      <c r="C48" s="125">
        <v>4</v>
      </c>
      <c r="D48" s="115">
        <v>1992</v>
      </c>
      <c r="E48" s="115">
        <v>3</v>
      </c>
      <c r="F48" s="115">
        <v>3</v>
      </c>
      <c r="G48" s="115">
        <v>32</v>
      </c>
      <c r="H48" s="115">
        <v>0</v>
      </c>
      <c r="I48" s="115">
        <v>139.2</v>
      </c>
      <c r="J48" s="56">
        <v>0</v>
      </c>
      <c r="K48" s="56">
        <v>0</v>
      </c>
      <c r="L48" s="125">
        <v>614.5</v>
      </c>
      <c r="M48" s="115">
        <v>614.5</v>
      </c>
      <c r="N48" s="56">
        <v>0</v>
      </c>
      <c r="O48" s="56">
        <v>0</v>
      </c>
      <c r="P48" s="56">
        <v>0</v>
      </c>
      <c r="Q48" s="126">
        <v>1613.4</v>
      </c>
      <c r="R48" s="127">
        <v>47.4</v>
      </c>
      <c r="S48" s="71">
        <f t="shared" si="4"/>
        <v>1660.8000000000002</v>
      </c>
      <c r="T48" s="56">
        <f t="shared" si="8"/>
        <v>139.2</v>
      </c>
      <c r="U48" s="56">
        <f t="shared" si="7"/>
        <v>2414.5000000000005</v>
      </c>
      <c r="V48" s="117">
        <v>1659.8</v>
      </c>
      <c r="W48" s="151">
        <v>9742</v>
      </c>
      <c r="X48" s="151">
        <v>11.4</v>
      </c>
      <c r="Y48" s="119"/>
      <c r="Z48" s="120" t="s">
        <v>76</v>
      </c>
      <c r="AA48" s="121" t="s">
        <v>77</v>
      </c>
      <c r="AB48" s="56" t="s">
        <v>78</v>
      </c>
      <c r="AC48" s="56" t="s">
        <v>79</v>
      </c>
      <c r="AD48" s="121" t="s">
        <v>45</v>
      </c>
      <c r="AE48" s="115">
        <v>811.3</v>
      </c>
      <c r="AF48" s="115"/>
      <c r="AG48" s="115"/>
      <c r="AH48" s="115"/>
      <c r="AI48" s="115" t="s">
        <v>111</v>
      </c>
      <c r="AJ48" s="115" t="s">
        <v>81</v>
      </c>
      <c r="AK48" s="115" t="s">
        <v>82</v>
      </c>
      <c r="AL48" s="57" t="s">
        <v>83</v>
      </c>
      <c r="AM48" s="115">
        <v>3874</v>
      </c>
      <c r="AN48" s="128">
        <v>809</v>
      </c>
      <c r="AO48" s="128">
        <v>50</v>
      </c>
      <c r="AP48" s="128">
        <v>123</v>
      </c>
      <c r="AQ48" s="128">
        <v>525</v>
      </c>
      <c r="AR48" s="128">
        <v>1566.9</v>
      </c>
      <c r="AS48" s="128"/>
      <c r="AT48" s="128"/>
      <c r="AU48" s="123">
        <f t="shared" si="9"/>
        <v>3073.9</v>
      </c>
      <c r="AV48" s="115">
        <v>62</v>
      </c>
      <c r="AW48" s="75" t="s">
        <v>84</v>
      </c>
      <c r="AX48" s="75" t="s">
        <v>130</v>
      </c>
      <c r="AY48" s="75" t="s">
        <v>85</v>
      </c>
      <c r="AZ48" s="76">
        <v>550</v>
      </c>
      <c r="BA48" s="75">
        <v>9</v>
      </c>
      <c r="BB48" s="75">
        <v>14</v>
      </c>
      <c r="BC48" s="75">
        <v>3</v>
      </c>
      <c r="BD48" s="34">
        <v>6</v>
      </c>
      <c r="BE48" s="106"/>
      <c r="BF48" s="75">
        <f t="shared" si="6"/>
        <v>139.2</v>
      </c>
      <c r="BG48" s="109">
        <v>0</v>
      </c>
      <c r="BH48" s="109">
        <v>0</v>
      </c>
      <c r="BI48" s="109">
        <v>0</v>
      </c>
      <c r="BJ48" s="109">
        <v>0</v>
      </c>
      <c r="BK48" s="124">
        <v>614.5</v>
      </c>
      <c r="BL48" s="131">
        <v>0</v>
      </c>
      <c r="BM48" s="75">
        <v>0</v>
      </c>
    </row>
    <row r="49" spans="1:65" ht="12" customHeight="1">
      <c r="A49" s="115">
        <v>28</v>
      </c>
      <c r="B49" s="115" t="s">
        <v>129</v>
      </c>
      <c r="C49" s="169">
        <v>5</v>
      </c>
      <c r="D49" s="137">
        <v>1990</v>
      </c>
      <c r="E49" s="137">
        <v>3</v>
      </c>
      <c r="F49" s="137">
        <v>3</v>
      </c>
      <c r="G49" s="137">
        <v>33</v>
      </c>
      <c r="H49" s="170">
        <v>0</v>
      </c>
      <c r="I49" s="137">
        <v>121.4</v>
      </c>
      <c r="J49" s="171">
        <v>0</v>
      </c>
      <c r="K49" s="171">
        <v>0</v>
      </c>
      <c r="L49" s="172">
        <v>636</v>
      </c>
      <c r="M49" s="172">
        <v>636</v>
      </c>
      <c r="N49" s="56">
        <v>0</v>
      </c>
      <c r="O49" s="56">
        <v>0</v>
      </c>
      <c r="P49" s="56"/>
      <c r="Q49" s="173">
        <v>1655.4</v>
      </c>
      <c r="R49" s="174">
        <v>0</v>
      </c>
      <c r="S49" s="71">
        <f t="shared" si="4"/>
        <v>1655.4</v>
      </c>
      <c r="T49" s="56">
        <f t="shared" si="8"/>
        <v>121.4</v>
      </c>
      <c r="U49" s="56">
        <f t="shared" si="7"/>
        <v>2412.8</v>
      </c>
      <c r="V49" s="175">
        <v>1664.5</v>
      </c>
      <c r="W49" s="151">
        <v>10190</v>
      </c>
      <c r="X49" s="151">
        <v>11.7</v>
      </c>
      <c r="Y49" s="119"/>
      <c r="Z49" s="50" t="s">
        <v>76</v>
      </c>
      <c r="AA49" s="50" t="s">
        <v>77</v>
      </c>
      <c r="AB49" s="56" t="s">
        <v>78</v>
      </c>
      <c r="AC49" s="56" t="s">
        <v>79</v>
      </c>
      <c r="AD49" s="121" t="s">
        <v>45</v>
      </c>
      <c r="AE49" s="137">
        <v>887.8</v>
      </c>
      <c r="AF49" s="105"/>
      <c r="AG49" s="105"/>
      <c r="AH49" s="105"/>
      <c r="AI49" s="137" t="s">
        <v>111</v>
      </c>
      <c r="AJ49" s="137" t="s">
        <v>81</v>
      </c>
      <c r="AK49" s="137" t="s">
        <v>82</v>
      </c>
      <c r="AL49" s="57" t="s">
        <v>83</v>
      </c>
      <c r="AM49" s="115">
        <v>4007</v>
      </c>
      <c r="AN49" s="123">
        <v>364</v>
      </c>
      <c r="AO49" s="123">
        <v>79</v>
      </c>
      <c r="AP49" s="123">
        <v>180</v>
      </c>
      <c r="AQ49" s="123">
        <v>207</v>
      </c>
      <c r="AR49" s="123">
        <v>2261.5</v>
      </c>
      <c r="AS49" s="123">
        <v>100</v>
      </c>
      <c r="AT49" s="123"/>
      <c r="AU49" s="123">
        <f t="shared" si="9"/>
        <v>3191.5</v>
      </c>
      <c r="AV49" s="115">
        <v>76</v>
      </c>
      <c r="AW49" s="75" t="s">
        <v>84</v>
      </c>
      <c r="AX49" s="75" t="s">
        <v>130</v>
      </c>
      <c r="AY49" s="75" t="s">
        <v>85</v>
      </c>
      <c r="AZ49" s="76">
        <v>350</v>
      </c>
      <c r="BA49" s="75">
        <v>9</v>
      </c>
      <c r="BB49" s="75">
        <v>15</v>
      </c>
      <c r="BC49" s="75">
        <v>3</v>
      </c>
      <c r="BD49" s="34">
        <v>6</v>
      </c>
      <c r="BE49" s="106"/>
      <c r="BF49" s="75">
        <f t="shared" si="6"/>
        <v>121.4</v>
      </c>
      <c r="BG49" s="109">
        <v>0</v>
      </c>
      <c r="BH49" s="109">
        <v>0</v>
      </c>
      <c r="BI49" s="109">
        <v>0</v>
      </c>
      <c r="BJ49" s="109">
        <v>0</v>
      </c>
      <c r="BK49" s="176">
        <v>636</v>
      </c>
      <c r="BL49" s="176">
        <v>0</v>
      </c>
      <c r="BM49" s="75">
        <v>2.7</v>
      </c>
    </row>
    <row r="50" spans="1:65" ht="12" customHeight="1">
      <c r="A50" s="115">
        <v>29</v>
      </c>
      <c r="B50" s="115" t="s">
        <v>129</v>
      </c>
      <c r="C50" s="125">
        <v>6</v>
      </c>
      <c r="D50" s="115">
        <v>1992</v>
      </c>
      <c r="E50" s="115">
        <v>3</v>
      </c>
      <c r="F50" s="115">
        <v>3</v>
      </c>
      <c r="G50" s="115">
        <v>36</v>
      </c>
      <c r="H50" s="115">
        <v>0</v>
      </c>
      <c r="I50" s="115">
        <v>121.4</v>
      </c>
      <c r="J50" s="56">
        <v>54.9</v>
      </c>
      <c r="K50" s="56">
        <v>0</v>
      </c>
      <c r="L50" s="125">
        <v>466.5</v>
      </c>
      <c r="M50" s="115">
        <v>466.5</v>
      </c>
      <c r="N50" s="56">
        <v>0</v>
      </c>
      <c r="O50" s="56">
        <v>0</v>
      </c>
      <c r="P50" s="56">
        <v>0</v>
      </c>
      <c r="Q50" s="126">
        <v>1266.3</v>
      </c>
      <c r="R50" s="127">
        <v>0</v>
      </c>
      <c r="S50" s="71">
        <f t="shared" si="4"/>
        <v>1266.3</v>
      </c>
      <c r="T50" s="56">
        <f t="shared" si="8"/>
        <v>176.3</v>
      </c>
      <c r="U50" s="56">
        <f t="shared" si="7"/>
        <v>1909.1</v>
      </c>
      <c r="V50" s="117">
        <v>1260</v>
      </c>
      <c r="W50" s="177">
        <v>6867</v>
      </c>
      <c r="X50" s="178">
        <v>11.2</v>
      </c>
      <c r="Y50" s="150"/>
      <c r="Z50" s="120" t="s">
        <v>76</v>
      </c>
      <c r="AA50" s="121" t="s">
        <v>77</v>
      </c>
      <c r="AB50" s="56" t="s">
        <v>78</v>
      </c>
      <c r="AC50" s="56" t="s">
        <v>79</v>
      </c>
      <c r="AD50" s="121" t="s">
        <v>45</v>
      </c>
      <c r="AE50" s="115"/>
      <c r="AF50" s="115">
        <v>814.3</v>
      </c>
      <c r="AG50" s="115"/>
      <c r="AH50" s="115"/>
      <c r="AI50" s="115" t="s">
        <v>80</v>
      </c>
      <c r="AJ50" s="115" t="s">
        <v>81</v>
      </c>
      <c r="AK50" s="115" t="s">
        <v>106</v>
      </c>
      <c r="AL50" s="57" t="s">
        <v>83</v>
      </c>
      <c r="AM50" s="56">
        <v>2292</v>
      </c>
      <c r="AN50" s="128"/>
      <c r="AO50" s="128">
        <v>148.4</v>
      </c>
      <c r="AP50" s="128">
        <v>97.6</v>
      </c>
      <c r="AQ50" s="128"/>
      <c r="AR50" s="128">
        <v>1186.9</v>
      </c>
      <c r="AS50" s="128">
        <v>246</v>
      </c>
      <c r="AT50" s="128"/>
      <c r="AU50" s="123">
        <f t="shared" si="9"/>
        <v>1678.9</v>
      </c>
      <c r="AV50" s="56">
        <v>63</v>
      </c>
      <c r="AW50" s="56" t="s">
        <v>84</v>
      </c>
      <c r="AX50" s="56" t="s">
        <v>130</v>
      </c>
      <c r="AY50" s="56" t="s">
        <v>85</v>
      </c>
      <c r="AZ50" s="50">
        <v>102</v>
      </c>
      <c r="BA50" s="75">
        <v>27</v>
      </c>
      <c r="BB50" s="75">
        <v>9</v>
      </c>
      <c r="BC50" s="75"/>
      <c r="BD50" s="34"/>
      <c r="BE50" s="106"/>
      <c r="BF50" s="75">
        <f t="shared" si="6"/>
        <v>176.3</v>
      </c>
      <c r="BG50" s="109">
        <v>0</v>
      </c>
      <c r="BH50" s="109">
        <v>0</v>
      </c>
      <c r="BI50" s="109">
        <v>0</v>
      </c>
      <c r="BJ50" s="109">
        <v>0</v>
      </c>
      <c r="BK50" s="124">
        <v>466.5</v>
      </c>
      <c r="BL50" s="131">
        <v>0</v>
      </c>
      <c r="BM50" s="75">
        <v>0</v>
      </c>
    </row>
    <row r="51" spans="1:65" ht="12" customHeight="1">
      <c r="A51" s="115">
        <v>30</v>
      </c>
      <c r="B51" s="115" t="s">
        <v>129</v>
      </c>
      <c r="C51" s="125">
        <v>7</v>
      </c>
      <c r="D51" s="115">
        <v>2002</v>
      </c>
      <c r="E51" s="115">
        <v>3</v>
      </c>
      <c r="F51" s="115">
        <v>3</v>
      </c>
      <c r="G51" s="115">
        <v>33</v>
      </c>
      <c r="H51" s="115">
        <v>0</v>
      </c>
      <c r="I51" s="115">
        <v>156.3</v>
      </c>
      <c r="J51" s="56">
        <v>0</v>
      </c>
      <c r="K51" s="56">
        <v>0</v>
      </c>
      <c r="L51" s="125">
        <v>632.8</v>
      </c>
      <c r="M51" s="115">
        <v>632.8</v>
      </c>
      <c r="N51" s="56">
        <v>0</v>
      </c>
      <c r="O51" s="56">
        <v>0</v>
      </c>
      <c r="P51" s="56">
        <v>0</v>
      </c>
      <c r="Q51" s="134">
        <v>1657.2</v>
      </c>
      <c r="R51" s="127">
        <v>0</v>
      </c>
      <c r="S51" s="71">
        <f t="shared" si="4"/>
        <v>1657.2</v>
      </c>
      <c r="T51" s="56">
        <f t="shared" si="8"/>
        <v>156.3</v>
      </c>
      <c r="U51" s="56">
        <f t="shared" si="7"/>
        <v>2446.3</v>
      </c>
      <c r="V51" s="117">
        <v>1719.1</v>
      </c>
      <c r="W51" s="151">
        <v>9609</v>
      </c>
      <c r="X51" s="151"/>
      <c r="Y51" s="119"/>
      <c r="Z51" s="120" t="s">
        <v>76</v>
      </c>
      <c r="AA51" s="121" t="s">
        <v>77</v>
      </c>
      <c r="AB51" s="56" t="s">
        <v>78</v>
      </c>
      <c r="AC51" s="56" t="s">
        <v>79</v>
      </c>
      <c r="AD51" s="121" t="s">
        <v>45</v>
      </c>
      <c r="AE51" s="115"/>
      <c r="AF51" s="115">
        <v>1149.8</v>
      </c>
      <c r="AG51" s="115"/>
      <c r="AH51" s="115"/>
      <c r="AI51" s="115" t="s">
        <v>111</v>
      </c>
      <c r="AJ51" s="115" t="s">
        <v>81</v>
      </c>
      <c r="AK51" s="115" t="s">
        <v>106</v>
      </c>
      <c r="AL51" s="57" t="s">
        <v>83</v>
      </c>
      <c r="AM51" s="115"/>
      <c r="AN51" s="115"/>
      <c r="AO51" s="115">
        <v>203.2</v>
      </c>
      <c r="AP51" s="115">
        <v>121.8</v>
      </c>
      <c r="AQ51" s="115"/>
      <c r="AR51" s="115">
        <v>231.7</v>
      </c>
      <c r="AS51" s="115">
        <v>325</v>
      </c>
      <c r="AT51" s="115"/>
      <c r="AU51" s="123">
        <f t="shared" si="9"/>
        <v>881.7</v>
      </c>
      <c r="AV51" s="115">
        <v>70</v>
      </c>
      <c r="AW51" s="75" t="s">
        <v>84</v>
      </c>
      <c r="AX51" s="75" t="s">
        <v>130</v>
      </c>
      <c r="AY51" s="75" t="s">
        <v>85</v>
      </c>
      <c r="AZ51" s="76">
        <v>228</v>
      </c>
      <c r="BA51" s="75">
        <v>9</v>
      </c>
      <c r="BB51" s="75">
        <v>15</v>
      </c>
      <c r="BC51" s="75">
        <v>3</v>
      </c>
      <c r="BD51" s="34">
        <v>6</v>
      </c>
      <c r="BE51" s="106"/>
      <c r="BF51" s="75">
        <f t="shared" si="6"/>
        <v>156.3</v>
      </c>
      <c r="BG51" s="109">
        <v>0</v>
      </c>
      <c r="BH51" s="109">
        <v>0</v>
      </c>
      <c r="BI51" s="109">
        <v>0</v>
      </c>
      <c r="BJ51" s="109">
        <v>0</v>
      </c>
      <c r="BK51" s="124">
        <v>632.8</v>
      </c>
      <c r="BL51" s="131">
        <v>821.3</v>
      </c>
      <c r="BM51" s="75">
        <v>0</v>
      </c>
    </row>
    <row r="52" spans="1:65" s="3" customFormat="1" ht="12" customHeight="1">
      <c r="A52" s="115">
        <v>31</v>
      </c>
      <c r="B52" s="115" t="s">
        <v>129</v>
      </c>
      <c r="C52" s="125" t="s">
        <v>131</v>
      </c>
      <c r="D52" s="115">
        <v>1994</v>
      </c>
      <c r="E52" s="115">
        <v>3</v>
      </c>
      <c r="F52" s="115">
        <v>3</v>
      </c>
      <c r="G52" s="115">
        <v>33</v>
      </c>
      <c r="H52" s="115">
        <v>0</v>
      </c>
      <c r="I52" s="115">
        <v>94.8</v>
      </c>
      <c r="J52" s="56">
        <v>0</v>
      </c>
      <c r="K52" s="56">
        <v>0</v>
      </c>
      <c r="L52" s="125">
        <v>554.1</v>
      </c>
      <c r="M52" s="115">
        <v>554.1</v>
      </c>
      <c r="N52" s="56">
        <v>0</v>
      </c>
      <c r="O52" s="56">
        <v>0</v>
      </c>
      <c r="P52" s="56">
        <v>0</v>
      </c>
      <c r="Q52" s="126">
        <v>1680</v>
      </c>
      <c r="R52" s="127">
        <v>0</v>
      </c>
      <c r="S52" s="71">
        <f t="shared" si="4"/>
        <v>1680</v>
      </c>
      <c r="T52" s="56">
        <f t="shared" si="8"/>
        <v>94.8</v>
      </c>
      <c r="U52" s="56">
        <f t="shared" si="7"/>
        <v>2328.9</v>
      </c>
      <c r="V52" s="117">
        <v>1681</v>
      </c>
      <c r="W52" s="151">
        <v>10416</v>
      </c>
      <c r="X52" s="151">
        <v>11.7</v>
      </c>
      <c r="Y52" s="119"/>
      <c r="Z52" s="120" t="s">
        <v>76</v>
      </c>
      <c r="AA52" s="121" t="s">
        <v>77</v>
      </c>
      <c r="AB52" s="56" t="s">
        <v>78</v>
      </c>
      <c r="AC52" s="56" t="s">
        <v>79</v>
      </c>
      <c r="AD52" s="121" t="s">
        <v>45</v>
      </c>
      <c r="AE52" s="115"/>
      <c r="AF52" s="115"/>
      <c r="AG52" s="115"/>
      <c r="AH52" s="115">
        <v>1260</v>
      </c>
      <c r="AI52" s="115" t="s">
        <v>111</v>
      </c>
      <c r="AJ52" s="115" t="s">
        <v>81</v>
      </c>
      <c r="AK52" s="115" t="s">
        <v>82</v>
      </c>
      <c r="AL52" s="57" t="s">
        <v>83</v>
      </c>
      <c r="AM52" s="115">
        <v>3920</v>
      </c>
      <c r="AN52" s="128">
        <v>325</v>
      </c>
      <c r="AO52" s="128">
        <v>87</v>
      </c>
      <c r="AP52" s="128">
        <v>120</v>
      </c>
      <c r="AQ52" s="128">
        <v>467</v>
      </c>
      <c r="AR52" s="128">
        <v>1930.8</v>
      </c>
      <c r="AS52" s="128">
        <v>100</v>
      </c>
      <c r="AT52" s="128"/>
      <c r="AU52" s="123">
        <f t="shared" si="9"/>
        <v>3029.8</v>
      </c>
      <c r="AV52" s="115">
        <v>96</v>
      </c>
      <c r="AW52" s="75" t="s">
        <v>84</v>
      </c>
      <c r="AX52" s="75" t="s">
        <v>130</v>
      </c>
      <c r="AY52" s="75" t="s">
        <v>85</v>
      </c>
      <c r="AZ52" s="76">
        <v>487</v>
      </c>
      <c r="BA52" s="56">
        <v>3</v>
      </c>
      <c r="BB52" s="56">
        <v>21</v>
      </c>
      <c r="BC52" s="56">
        <v>9</v>
      </c>
      <c r="BD52" s="58"/>
      <c r="BE52" s="139"/>
      <c r="BF52" s="75">
        <f t="shared" si="6"/>
        <v>94.8</v>
      </c>
      <c r="BG52" s="109">
        <v>0</v>
      </c>
      <c r="BH52" s="109">
        <v>0</v>
      </c>
      <c r="BI52" s="109">
        <v>0</v>
      </c>
      <c r="BJ52" s="109">
        <v>0</v>
      </c>
      <c r="BK52" s="124">
        <v>554.1</v>
      </c>
      <c r="BL52" s="131">
        <v>890.2</v>
      </c>
      <c r="BM52" s="56">
        <v>0</v>
      </c>
    </row>
    <row r="53" spans="1:65" ht="12" customHeight="1">
      <c r="A53" s="115">
        <v>32</v>
      </c>
      <c r="B53" s="115" t="s">
        <v>132</v>
      </c>
      <c r="C53" s="125">
        <v>34</v>
      </c>
      <c r="D53" s="115">
        <v>1975</v>
      </c>
      <c r="E53" s="115">
        <v>2</v>
      </c>
      <c r="F53" s="115">
        <v>2</v>
      </c>
      <c r="G53" s="115">
        <v>12</v>
      </c>
      <c r="H53" s="115">
        <v>0</v>
      </c>
      <c r="I53" s="170">
        <v>83.1</v>
      </c>
      <c r="J53" s="170">
        <v>0</v>
      </c>
      <c r="K53" s="56">
        <v>0</v>
      </c>
      <c r="L53" s="125">
        <v>299.5</v>
      </c>
      <c r="M53" s="115">
        <v>299.5</v>
      </c>
      <c r="N53" s="56">
        <v>0</v>
      </c>
      <c r="O53" s="56">
        <v>0</v>
      </c>
      <c r="P53" s="56">
        <v>0</v>
      </c>
      <c r="Q53" s="134">
        <v>540.6</v>
      </c>
      <c r="R53" s="127">
        <v>0</v>
      </c>
      <c r="S53" s="71">
        <f t="shared" si="4"/>
        <v>540.6</v>
      </c>
      <c r="T53" s="56">
        <f>I53:I169+J53:J169+K53:K169</f>
        <v>83.1</v>
      </c>
      <c r="U53" s="56">
        <f t="shared" si="7"/>
        <v>923.2</v>
      </c>
      <c r="V53" s="128">
        <v>540.8</v>
      </c>
      <c r="W53" s="140">
        <v>2820</v>
      </c>
      <c r="X53" s="140">
        <v>8.2</v>
      </c>
      <c r="Y53" s="130"/>
      <c r="Z53" s="120" t="s">
        <v>76</v>
      </c>
      <c r="AA53" s="56" t="s">
        <v>77</v>
      </c>
      <c r="AB53" s="56" t="s">
        <v>78</v>
      </c>
      <c r="AC53" s="56" t="s">
        <v>79</v>
      </c>
      <c r="AD53" s="121" t="s">
        <v>45</v>
      </c>
      <c r="AE53" s="115"/>
      <c r="AF53" s="115">
        <v>480</v>
      </c>
      <c r="AG53" s="115"/>
      <c r="AH53" s="115"/>
      <c r="AI53" s="115" t="s">
        <v>80</v>
      </c>
      <c r="AJ53" s="115" t="s">
        <v>81</v>
      </c>
      <c r="AK53" s="115" t="s">
        <v>106</v>
      </c>
      <c r="AL53" s="57" t="s">
        <v>83</v>
      </c>
      <c r="AM53" s="115">
        <v>1217</v>
      </c>
      <c r="AN53" s="128"/>
      <c r="AO53" s="128"/>
      <c r="AP53" s="128">
        <v>72</v>
      </c>
      <c r="AQ53" s="128"/>
      <c r="AR53" s="128">
        <v>855.1</v>
      </c>
      <c r="AS53" s="128"/>
      <c r="AT53" s="128"/>
      <c r="AU53" s="123">
        <f>AN53:AN169+AO53:AO169+AP53:AP169+AQ53:AQ169+AR53:AR169+AS53:AS169+AT53:AT169</f>
        <v>927.1</v>
      </c>
      <c r="AV53" s="115">
        <v>35</v>
      </c>
      <c r="AW53" s="75" t="s">
        <v>84</v>
      </c>
      <c r="AX53" s="75" t="s">
        <v>79</v>
      </c>
      <c r="AY53" s="75" t="s">
        <v>85</v>
      </c>
      <c r="AZ53" s="76">
        <v>0</v>
      </c>
      <c r="BA53" s="75">
        <v>4</v>
      </c>
      <c r="BB53" s="75">
        <v>4</v>
      </c>
      <c r="BC53" s="75">
        <v>4</v>
      </c>
      <c r="BD53" s="34"/>
      <c r="BE53" s="106"/>
      <c r="BF53" s="75">
        <f t="shared" si="6"/>
        <v>83.1</v>
      </c>
      <c r="BG53" s="109">
        <v>0</v>
      </c>
      <c r="BH53" s="109">
        <v>0</v>
      </c>
      <c r="BI53" s="109">
        <v>0</v>
      </c>
      <c r="BJ53" s="109">
        <v>0</v>
      </c>
      <c r="BK53" s="124">
        <v>299.5</v>
      </c>
      <c r="BL53" s="131">
        <v>343.9</v>
      </c>
      <c r="BM53" s="75">
        <v>0</v>
      </c>
    </row>
    <row r="54" spans="1:65" ht="12" customHeight="1">
      <c r="A54" s="156">
        <v>33</v>
      </c>
      <c r="B54" s="115" t="s">
        <v>132</v>
      </c>
      <c r="C54" s="125">
        <v>50</v>
      </c>
      <c r="D54" s="115">
        <v>1967</v>
      </c>
      <c r="E54" s="115">
        <v>2</v>
      </c>
      <c r="F54" s="115">
        <v>2</v>
      </c>
      <c r="G54" s="115">
        <v>13</v>
      </c>
      <c r="H54" s="115">
        <v>0</v>
      </c>
      <c r="I54" s="115">
        <v>50.8</v>
      </c>
      <c r="J54" s="56">
        <v>0</v>
      </c>
      <c r="K54" s="56">
        <v>0</v>
      </c>
      <c r="L54" s="125">
        <v>0</v>
      </c>
      <c r="M54" s="115">
        <v>0</v>
      </c>
      <c r="N54" s="56">
        <v>0</v>
      </c>
      <c r="O54" s="56">
        <v>0</v>
      </c>
      <c r="P54" s="56">
        <v>0</v>
      </c>
      <c r="Q54" s="126">
        <v>496.6</v>
      </c>
      <c r="R54" s="127">
        <v>0</v>
      </c>
      <c r="S54" s="71">
        <f t="shared" si="4"/>
        <v>496.6</v>
      </c>
      <c r="T54" s="56">
        <f>I54:I170+J54:J170+K54:K170</f>
        <v>50.8</v>
      </c>
      <c r="U54" s="56">
        <f t="shared" si="7"/>
        <v>547.4</v>
      </c>
      <c r="V54" s="128">
        <v>496.5</v>
      </c>
      <c r="W54" s="140"/>
      <c r="X54" s="140"/>
      <c r="Y54" s="130"/>
      <c r="Z54" s="120" t="s">
        <v>76</v>
      </c>
      <c r="AA54" s="56" t="s">
        <v>77</v>
      </c>
      <c r="AB54" s="56" t="s">
        <v>78</v>
      </c>
      <c r="AC54" s="56" t="s">
        <v>79</v>
      </c>
      <c r="AD54" s="121" t="s">
        <v>45</v>
      </c>
      <c r="AE54" s="115"/>
      <c r="AF54" s="115">
        <v>507.64</v>
      </c>
      <c r="AG54" s="115"/>
      <c r="AH54" s="115"/>
      <c r="AI54" s="115" t="s">
        <v>111</v>
      </c>
      <c r="AJ54" s="115" t="s">
        <v>81</v>
      </c>
      <c r="AK54" s="115" t="s">
        <v>106</v>
      </c>
      <c r="AL54" s="57" t="s">
        <v>83</v>
      </c>
      <c r="AM54" s="115">
        <v>2441</v>
      </c>
      <c r="AN54" s="115"/>
      <c r="AO54" s="115"/>
      <c r="AP54" s="115">
        <v>71.5</v>
      </c>
      <c r="AQ54" s="115"/>
      <c r="AR54" s="115">
        <v>2011.7</v>
      </c>
      <c r="AS54" s="115"/>
      <c r="AT54" s="115"/>
      <c r="AU54" s="123">
        <f>AN54:AN170+AO54:AO170+AP54:AP170+AQ54:AQ170+AR54:AR170+AS54:AS170+AT54:AT170</f>
        <v>2083.2</v>
      </c>
      <c r="AV54" s="115">
        <v>31</v>
      </c>
      <c r="AW54" s="75" t="s">
        <v>84</v>
      </c>
      <c r="AX54" s="75" t="s">
        <v>79</v>
      </c>
      <c r="AY54" s="75" t="s">
        <v>85</v>
      </c>
      <c r="AZ54" s="76">
        <v>0</v>
      </c>
      <c r="BA54" s="75">
        <v>3</v>
      </c>
      <c r="BB54" s="75">
        <v>3</v>
      </c>
      <c r="BC54" s="75">
        <v>5</v>
      </c>
      <c r="BD54" s="34"/>
      <c r="BE54" s="106"/>
      <c r="BF54" s="75">
        <f t="shared" si="6"/>
        <v>50.8</v>
      </c>
      <c r="BG54" s="109">
        <v>0</v>
      </c>
      <c r="BH54" s="109">
        <v>0</v>
      </c>
      <c r="BI54" s="109">
        <v>0</v>
      </c>
      <c r="BJ54" s="109">
        <v>0</v>
      </c>
      <c r="BK54" s="124">
        <v>0</v>
      </c>
      <c r="BL54" s="131">
        <v>357</v>
      </c>
      <c r="BM54" s="75">
        <v>0</v>
      </c>
    </row>
    <row r="55" spans="1:65" s="3" customFormat="1" ht="12" customHeight="1">
      <c r="A55" s="115">
        <v>34</v>
      </c>
      <c r="B55" s="156" t="s">
        <v>133</v>
      </c>
      <c r="C55" s="157" t="s">
        <v>134</v>
      </c>
      <c r="D55" s="115">
        <v>1972</v>
      </c>
      <c r="E55" s="115">
        <v>2</v>
      </c>
      <c r="F55" s="115">
        <v>2</v>
      </c>
      <c r="G55" s="115">
        <v>8</v>
      </c>
      <c r="H55" s="115">
        <v>0</v>
      </c>
      <c r="I55" s="115">
        <v>40.8</v>
      </c>
      <c r="J55" s="56">
        <v>0</v>
      </c>
      <c r="K55" s="56">
        <v>0</v>
      </c>
      <c r="L55" s="125">
        <v>0</v>
      </c>
      <c r="M55" s="115">
        <v>0</v>
      </c>
      <c r="N55" s="56">
        <v>0</v>
      </c>
      <c r="O55" s="56">
        <v>0</v>
      </c>
      <c r="P55" s="56">
        <v>0</v>
      </c>
      <c r="Q55" s="126">
        <v>362.4</v>
      </c>
      <c r="R55" s="127">
        <v>0</v>
      </c>
      <c r="S55" s="71">
        <f t="shared" si="4"/>
        <v>362.4</v>
      </c>
      <c r="T55" s="56">
        <f>I55:I173+J55:J173+K55:K173</f>
        <v>40.8</v>
      </c>
      <c r="U55" s="56">
        <f t="shared" si="7"/>
        <v>403.2</v>
      </c>
      <c r="V55" s="71">
        <v>362.4</v>
      </c>
      <c r="W55" s="156">
        <v>1653</v>
      </c>
      <c r="X55" s="156"/>
      <c r="Y55" s="130"/>
      <c r="Z55" s="120" t="s">
        <v>76</v>
      </c>
      <c r="AA55" s="56" t="s">
        <v>79</v>
      </c>
      <c r="AB55" s="56" t="s">
        <v>79</v>
      </c>
      <c r="AC55" s="56" t="s">
        <v>90</v>
      </c>
      <c r="AD55" s="56" t="s">
        <v>135</v>
      </c>
      <c r="AE55" s="115"/>
      <c r="AF55" s="115">
        <v>285</v>
      </c>
      <c r="AG55" s="115"/>
      <c r="AH55" s="115"/>
      <c r="AI55" s="115" t="s">
        <v>111</v>
      </c>
      <c r="AJ55" s="115" t="s">
        <v>81</v>
      </c>
      <c r="AK55" s="115" t="s">
        <v>106</v>
      </c>
      <c r="AL55" s="57" t="s">
        <v>83</v>
      </c>
      <c r="AM55" s="115">
        <v>935</v>
      </c>
      <c r="AN55" s="128"/>
      <c r="AO55" s="128"/>
      <c r="AP55" s="128">
        <v>75</v>
      </c>
      <c r="AQ55" s="128"/>
      <c r="AR55" s="128">
        <v>575</v>
      </c>
      <c r="AS55" s="128"/>
      <c r="AT55" s="128"/>
      <c r="AU55" s="123">
        <f>AN55:AN173+AO55:AO173+AP55:AP173+AQ55:AQ173+AR55:AR173+AS55:AS173+AT55:AT173</f>
        <v>650</v>
      </c>
      <c r="AV55" s="115">
        <v>11</v>
      </c>
      <c r="AW55" s="56" t="s">
        <v>84</v>
      </c>
      <c r="AX55" s="56" t="s">
        <v>79</v>
      </c>
      <c r="AY55" s="56" t="s">
        <v>85</v>
      </c>
      <c r="AZ55" s="50">
        <v>0</v>
      </c>
      <c r="BA55" s="56"/>
      <c r="BB55" s="56">
        <v>4</v>
      </c>
      <c r="BC55" s="56">
        <v>4</v>
      </c>
      <c r="BD55" s="58"/>
      <c r="BE55" s="139"/>
      <c r="BF55" s="56">
        <f t="shared" si="6"/>
        <v>40.8</v>
      </c>
      <c r="BG55" s="147">
        <v>0</v>
      </c>
      <c r="BH55" s="147">
        <v>0</v>
      </c>
      <c r="BI55" s="147">
        <v>0</v>
      </c>
      <c r="BJ55" s="147">
        <v>0</v>
      </c>
      <c r="BK55" s="124">
        <v>0</v>
      </c>
      <c r="BL55" s="131">
        <v>285</v>
      </c>
      <c r="BM55" s="56">
        <v>0</v>
      </c>
    </row>
    <row r="56" spans="1:65" ht="12" customHeight="1">
      <c r="A56" s="115">
        <v>35</v>
      </c>
      <c r="B56" s="56" t="s">
        <v>126</v>
      </c>
      <c r="C56" s="50">
        <v>22</v>
      </c>
      <c r="D56" s="56">
        <v>1946</v>
      </c>
      <c r="E56" s="56">
        <v>2</v>
      </c>
      <c r="F56" s="56">
        <v>2</v>
      </c>
      <c r="G56" s="56">
        <v>8</v>
      </c>
      <c r="H56" s="115">
        <v>0</v>
      </c>
      <c r="I56" s="56">
        <v>52</v>
      </c>
      <c r="J56" s="56">
        <v>0</v>
      </c>
      <c r="K56" s="56">
        <v>0</v>
      </c>
      <c r="L56" s="125">
        <v>0</v>
      </c>
      <c r="M56" s="115">
        <v>0</v>
      </c>
      <c r="N56" s="56">
        <v>0</v>
      </c>
      <c r="O56" s="56">
        <v>0</v>
      </c>
      <c r="P56" s="56">
        <v>0</v>
      </c>
      <c r="Q56" s="50">
        <v>546.1</v>
      </c>
      <c r="R56" s="127">
        <v>0</v>
      </c>
      <c r="S56" s="71">
        <f t="shared" si="4"/>
        <v>546.1</v>
      </c>
      <c r="T56" s="56">
        <f>I56:I174+J56:J174+K56:K174</f>
        <v>52</v>
      </c>
      <c r="U56" s="56">
        <f t="shared" si="7"/>
        <v>598.1</v>
      </c>
      <c r="V56" s="71">
        <v>583.3</v>
      </c>
      <c r="W56" s="79">
        <v>2734</v>
      </c>
      <c r="X56" s="79">
        <v>6.8</v>
      </c>
      <c r="Y56" s="179"/>
      <c r="Z56" s="120" t="s">
        <v>76</v>
      </c>
      <c r="AA56" s="56" t="s">
        <v>77</v>
      </c>
      <c r="AB56" s="56" t="s">
        <v>78</v>
      </c>
      <c r="AC56" s="56" t="s">
        <v>79</v>
      </c>
      <c r="AD56" s="121" t="s">
        <v>45</v>
      </c>
      <c r="AE56" s="56"/>
      <c r="AF56" s="56">
        <v>398.91</v>
      </c>
      <c r="AG56" s="56"/>
      <c r="AH56" s="56"/>
      <c r="AI56" s="56" t="s">
        <v>105</v>
      </c>
      <c r="AJ56" s="56" t="s">
        <v>93</v>
      </c>
      <c r="AK56" s="56" t="s">
        <v>106</v>
      </c>
      <c r="AL56" s="57" t="s">
        <v>83</v>
      </c>
      <c r="AM56" s="115">
        <v>2290</v>
      </c>
      <c r="AN56" s="71">
        <v>0</v>
      </c>
      <c r="AO56" s="71">
        <v>0</v>
      </c>
      <c r="AP56" s="71">
        <v>90</v>
      </c>
      <c r="AQ56" s="71">
        <v>0</v>
      </c>
      <c r="AR56" s="71">
        <v>1797.9</v>
      </c>
      <c r="AS56" s="71">
        <v>0</v>
      </c>
      <c r="AT56" s="71">
        <v>0</v>
      </c>
      <c r="AU56" s="123">
        <f>AN56:AN174+AO56:AO174+AP56:AP174+AQ56:AQ174+AR56:AR174+AS56:AS174+AT56:AT174</f>
        <v>1887.9</v>
      </c>
      <c r="AV56" s="115">
        <v>28</v>
      </c>
      <c r="AW56" s="75" t="s">
        <v>84</v>
      </c>
      <c r="AX56" s="75" t="s">
        <v>79</v>
      </c>
      <c r="AY56" s="75" t="s">
        <v>85</v>
      </c>
      <c r="AZ56" s="76">
        <v>300</v>
      </c>
      <c r="BA56" s="75"/>
      <c r="BB56" s="75"/>
      <c r="BC56" s="75">
        <v>8</v>
      </c>
      <c r="BD56" s="34"/>
      <c r="BE56" s="106"/>
      <c r="BF56" s="75">
        <f t="shared" si="6"/>
        <v>52</v>
      </c>
      <c r="BG56" s="109">
        <v>0</v>
      </c>
      <c r="BH56" s="109">
        <v>0</v>
      </c>
      <c r="BI56" s="109">
        <v>0</v>
      </c>
      <c r="BJ56" s="109">
        <v>0</v>
      </c>
      <c r="BK56" s="124">
        <v>0</v>
      </c>
      <c r="BL56" s="131">
        <v>402.1</v>
      </c>
      <c r="BM56" s="75">
        <v>0</v>
      </c>
    </row>
    <row r="57" spans="1:65" ht="12" customHeight="1">
      <c r="A57" s="115">
        <v>36</v>
      </c>
      <c r="B57" s="56" t="s">
        <v>136</v>
      </c>
      <c r="C57" s="50">
        <v>32</v>
      </c>
      <c r="D57" s="56">
        <v>1968</v>
      </c>
      <c r="E57" s="56">
        <v>5</v>
      </c>
      <c r="F57" s="56">
        <v>1</v>
      </c>
      <c r="G57" s="56">
        <v>101</v>
      </c>
      <c r="H57" s="115">
        <v>0</v>
      </c>
      <c r="I57" s="56">
        <v>120.5</v>
      </c>
      <c r="J57" s="56">
        <v>296.1</v>
      </c>
      <c r="K57" s="56">
        <v>0</v>
      </c>
      <c r="L57" s="125">
        <v>0</v>
      </c>
      <c r="M57" s="115">
        <v>0</v>
      </c>
      <c r="N57" s="56">
        <v>0</v>
      </c>
      <c r="O57" s="56">
        <v>0</v>
      </c>
      <c r="P57" s="56">
        <v>0</v>
      </c>
      <c r="Q57" s="116">
        <v>1492.2</v>
      </c>
      <c r="R57" s="127">
        <v>0</v>
      </c>
      <c r="S57" s="71">
        <f t="shared" si="4"/>
        <v>1492.2</v>
      </c>
      <c r="T57" s="56">
        <f>I57:I175+J57:J175+K57:K175</f>
        <v>416.6</v>
      </c>
      <c r="U57" s="56">
        <f t="shared" si="7"/>
        <v>1908.8000000000002</v>
      </c>
      <c r="V57" s="180">
        <v>2023.2</v>
      </c>
      <c r="W57" s="79"/>
      <c r="X57" s="79">
        <v>14</v>
      </c>
      <c r="Y57" s="179"/>
      <c r="Z57" s="120" t="s">
        <v>76</v>
      </c>
      <c r="AA57" s="56" t="s">
        <v>77</v>
      </c>
      <c r="AB57" s="56" t="s">
        <v>78</v>
      </c>
      <c r="AC57" s="56" t="s">
        <v>79</v>
      </c>
      <c r="AD57" s="121" t="s">
        <v>45</v>
      </c>
      <c r="AE57" s="56"/>
      <c r="AF57" s="56">
        <v>774.9</v>
      </c>
      <c r="AG57" s="56"/>
      <c r="AH57" s="56"/>
      <c r="AI57" s="56" t="s">
        <v>111</v>
      </c>
      <c r="AJ57" s="115" t="s">
        <v>81</v>
      </c>
      <c r="AK57" s="56" t="s">
        <v>106</v>
      </c>
      <c r="AL57" s="57" t="s">
        <v>83</v>
      </c>
      <c r="AM57" s="56"/>
      <c r="AN57" s="56">
        <v>120</v>
      </c>
      <c r="AO57" s="56">
        <v>0</v>
      </c>
      <c r="AP57" s="87">
        <v>172.5</v>
      </c>
      <c r="AQ57" s="56">
        <v>0</v>
      </c>
      <c r="AR57" s="56">
        <v>1476</v>
      </c>
      <c r="AS57" s="56"/>
      <c r="AT57" s="56">
        <v>0</v>
      </c>
      <c r="AU57" s="123">
        <f>AN57:AN175+AO57:AO175+AP57:AP175+AQ57:AQ175+AR57:AR175+AS57:AS175+AT57:AT175</f>
        <v>1768.5</v>
      </c>
      <c r="AV57" s="56">
        <v>148</v>
      </c>
      <c r="AW57" s="75" t="s">
        <v>84</v>
      </c>
      <c r="AX57" s="75" t="s">
        <v>79</v>
      </c>
      <c r="AY57" s="75" t="s">
        <v>85</v>
      </c>
      <c r="AZ57" s="76">
        <v>1080</v>
      </c>
      <c r="BA57" s="75">
        <v>97</v>
      </c>
      <c r="BB57" s="75">
        <v>2</v>
      </c>
      <c r="BC57" s="75"/>
      <c r="BD57" s="34"/>
      <c r="BE57" s="106"/>
      <c r="BF57" s="75">
        <f t="shared" si="6"/>
        <v>416.6</v>
      </c>
      <c r="BG57" s="109">
        <v>0</v>
      </c>
      <c r="BH57" s="109">
        <v>0</v>
      </c>
      <c r="BI57" s="109">
        <v>0</v>
      </c>
      <c r="BJ57" s="109">
        <v>0</v>
      </c>
      <c r="BK57" s="124">
        <v>0</v>
      </c>
      <c r="BL57" s="131">
        <v>545.7</v>
      </c>
      <c r="BM57" s="75">
        <v>4.2</v>
      </c>
    </row>
    <row r="58" spans="1:65" ht="12.75" customHeight="1">
      <c r="A58" s="115">
        <v>37</v>
      </c>
      <c r="B58" s="56" t="s">
        <v>136</v>
      </c>
      <c r="C58" s="50">
        <v>38</v>
      </c>
      <c r="D58" s="56">
        <v>1978</v>
      </c>
      <c r="E58" s="56">
        <v>5</v>
      </c>
      <c r="F58" s="56">
        <v>1</v>
      </c>
      <c r="G58" s="56">
        <v>117</v>
      </c>
      <c r="H58" s="115">
        <v>0</v>
      </c>
      <c r="I58" s="56">
        <v>118</v>
      </c>
      <c r="J58" s="56">
        <v>810.8</v>
      </c>
      <c r="K58" s="56">
        <v>0</v>
      </c>
      <c r="L58" s="50">
        <v>799.3</v>
      </c>
      <c r="M58" s="56">
        <v>799.3</v>
      </c>
      <c r="N58" s="56">
        <v>0</v>
      </c>
      <c r="O58" s="56">
        <v>0</v>
      </c>
      <c r="P58" s="56">
        <v>0</v>
      </c>
      <c r="Q58" s="50">
        <v>2888.19</v>
      </c>
      <c r="R58" s="70">
        <v>17.1</v>
      </c>
      <c r="S58" s="71">
        <f t="shared" si="4"/>
        <v>2905.29</v>
      </c>
      <c r="T58" s="56">
        <f>I58:I178+J58:J178+K58:K178</f>
        <v>928.8</v>
      </c>
      <c r="U58" s="56">
        <f t="shared" si="7"/>
        <v>4633.39</v>
      </c>
      <c r="V58" s="80">
        <v>3773</v>
      </c>
      <c r="W58" s="181">
        <v>18557</v>
      </c>
      <c r="X58" s="181">
        <v>17.8</v>
      </c>
      <c r="Y58" s="182"/>
      <c r="Z58" s="120" t="s">
        <v>76</v>
      </c>
      <c r="AA58" s="56" t="s">
        <v>77</v>
      </c>
      <c r="AB58" s="56" t="s">
        <v>78</v>
      </c>
      <c r="AC58" s="56" t="s">
        <v>79</v>
      </c>
      <c r="AD58" s="121" t="s">
        <v>45</v>
      </c>
      <c r="AE58" s="183"/>
      <c r="AF58" s="56"/>
      <c r="AG58" s="56"/>
      <c r="AH58" s="56">
        <v>1254.9</v>
      </c>
      <c r="AI58" s="56" t="s">
        <v>111</v>
      </c>
      <c r="AJ58" s="115" t="s">
        <v>81</v>
      </c>
      <c r="AK58" s="115" t="s">
        <v>82</v>
      </c>
      <c r="AL58" s="57" t="s">
        <v>83</v>
      </c>
      <c r="AM58" s="115">
        <v>3452</v>
      </c>
      <c r="AN58" s="71">
        <v>262.5</v>
      </c>
      <c r="AO58" s="71">
        <v>92</v>
      </c>
      <c r="AP58" s="71">
        <v>171</v>
      </c>
      <c r="AQ58" s="71">
        <v>255</v>
      </c>
      <c r="AR58" s="71">
        <v>1629</v>
      </c>
      <c r="AS58" s="71"/>
      <c r="AT58" s="71">
        <v>0</v>
      </c>
      <c r="AU58" s="123">
        <f>AN58:AN178+AO58:AO178+AP58:AP178+AQ58:AQ178+AR58:AR178+AS58:AS178+AT58:AT178</f>
        <v>2409.5</v>
      </c>
      <c r="AV58" s="56">
        <v>219</v>
      </c>
      <c r="AW58" s="75" t="s">
        <v>84</v>
      </c>
      <c r="AX58" s="75" t="s">
        <v>79</v>
      </c>
      <c r="AY58" s="75" t="s">
        <v>85</v>
      </c>
      <c r="AZ58" s="76">
        <v>1210</v>
      </c>
      <c r="BA58" s="75">
        <v>76</v>
      </c>
      <c r="BB58" s="75">
        <v>29</v>
      </c>
      <c r="BC58" s="75">
        <v>13</v>
      </c>
      <c r="BD58" s="34">
        <v>1</v>
      </c>
      <c r="BE58" s="106"/>
      <c r="BF58" s="75">
        <f t="shared" si="6"/>
        <v>928.8</v>
      </c>
      <c r="BG58" s="109">
        <v>0</v>
      </c>
      <c r="BH58" s="109">
        <v>0</v>
      </c>
      <c r="BI58" s="109">
        <v>0</v>
      </c>
      <c r="BJ58" s="109">
        <v>0</v>
      </c>
      <c r="BK58" s="58">
        <v>799.3</v>
      </c>
      <c r="BL58" s="65">
        <v>1042.5</v>
      </c>
      <c r="BM58" s="75">
        <v>0</v>
      </c>
    </row>
    <row r="59" spans="1:65" ht="12" customHeight="1">
      <c r="A59" s="115"/>
      <c r="B59" s="29"/>
      <c r="C59" s="15"/>
      <c r="D59" s="29"/>
      <c r="E59" s="29"/>
      <c r="F59" s="29">
        <f aca="true" t="shared" si="10" ref="F59:W59">SUM(F22:F58)</f>
        <v>88</v>
      </c>
      <c r="G59" s="29">
        <f t="shared" si="10"/>
        <v>1361</v>
      </c>
      <c r="H59" s="29">
        <f t="shared" si="10"/>
        <v>0</v>
      </c>
      <c r="I59" s="29">
        <f t="shared" si="10"/>
        <v>4175.000000000001</v>
      </c>
      <c r="J59" s="29">
        <f t="shared" si="10"/>
        <v>2674.5</v>
      </c>
      <c r="K59" s="29">
        <f t="shared" si="10"/>
        <v>0</v>
      </c>
      <c r="L59" s="15">
        <f t="shared" si="10"/>
        <v>12618.599999999999</v>
      </c>
      <c r="M59" s="29">
        <f t="shared" si="10"/>
        <v>12422.499999999998</v>
      </c>
      <c r="N59" s="29">
        <f t="shared" si="10"/>
        <v>0</v>
      </c>
      <c r="O59" s="29">
        <f t="shared" si="10"/>
        <v>158</v>
      </c>
      <c r="P59" s="29">
        <f t="shared" si="10"/>
        <v>124.2</v>
      </c>
      <c r="Q59" s="184">
        <f t="shared" si="10"/>
        <v>47192.200000000004</v>
      </c>
      <c r="R59" s="185">
        <f t="shared" si="10"/>
        <v>5059.070000000001</v>
      </c>
      <c r="S59" s="186">
        <f t="shared" si="10"/>
        <v>52533.47</v>
      </c>
      <c r="T59" s="29">
        <f t="shared" si="10"/>
        <v>6849.500000000001</v>
      </c>
      <c r="U59" s="29">
        <f t="shared" si="10"/>
        <v>71719.37</v>
      </c>
      <c r="V59" s="187">
        <f t="shared" si="10"/>
        <v>55144.1</v>
      </c>
      <c r="W59" s="188">
        <f t="shared" si="10"/>
        <v>253262.3</v>
      </c>
      <c r="X59" s="187"/>
      <c r="Y59" s="189"/>
      <c r="Z59" s="29"/>
      <c r="AA59" s="29"/>
      <c r="AB59" s="29"/>
      <c r="AC59" s="29"/>
      <c r="AD59" s="29"/>
      <c r="AE59" s="29">
        <f>SUM(AE22:AE58)</f>
        <v>6899.799999999999</v>
      </c>
      <c r="AF59" s="29">
        <f>SUM(AF22:AF58)</f>
        <v>16416.34</v>
      </c>
      <c r="AG59" s="29">
        <f>SUM(AG22:AG58)</f>
        <v>0</v>
      </c>
      <c r="AH59" s="29">
        <f>SUM(AH22:AH58)</f>
        <v>5319.1</v>
      </c>
      <c r="AI59" s="105"/>
      <c r="AJ59" s="105"/>
      <c r="AK59" s="105"/>
      <c r="AL59" s="105"/>
      <c r="AM59" s="29">
        <f aca="true" t="shared" si="11" ref="AM59:AV59">SUM(AM22:AM58)</f>
        <v>74476</v>
      </c>
      <c r="AN59" s="30">
        <f t="shared" si="11"/>
        <v>6820.4</v>
      </c>
      <c r="AO59" s="30">
        <f t="shared" si="11"/>
        <v>1726.8</v>
      </c>
      <c r="AP59" s="30">
        <f t="shared" si="11"/>
        <v>3767.3999999999996</v>
      </c>
      <c r="AQ59" s="30">
        <f t="shared" si="11"/>
        <v>1574</v>
      </c>
      <c r="AR59" s="30">
        <f t="shared" si="11"/>
        <v>36358.200000000004</v>
      </c>
      <c r="AS59" s="30">
        <f t="shared" si="11"/>
        <v>2569.8</v>
      </c>
      <c r="AT59" s="30">
        <f t="shared" si="11"/>
        <v>4329.7</v>
      </c>
      <c r="AU59" s="190">
        <f t="shared" si="11"/>
        <v>57146.299999999996</v>
      </c>
      <c r="AV59" s="29">
        <f t="shared" si="11"/>
        <v>2389</v>
      </c>
      <c r="AW59" s="114"/>
      <c r="AX59" s="114"/>
      <c r="AY59" s="114"/>
      <c r="AZ59" s="191">
        <f aca="true" t="shared" si="12" ref="AZ59:BE59">SUM(AZ22:AZ58)</f>
        <v>11288</v>
      </c>
      <c r="BA59" s="191">
        <f t="shared" si="12"/>
        <v>693</v>
      </c>
      <c r="BB59" s="191">
        <f t="shared" si="12"/>
        <v>399</v>
      </c>
      <c r="BC59" s="191">
        <f t="shared" si="12"/>
        <v>175</v>
      </c>
      <c r="BD59" s="192">
        <f t="shared" si="12"/>
        <v>43</v>
      </c>
      <c r="BE59" s="192">
        <f t="shared" si="12"/>
        <v>1</v>
      </c>
      <c r="BF59" s="75">
        <f t="shared" si="6"/>
        <v>6849.500000000001</v>
      </c>
      <c r="BG59" s="109">
        <v>0</v>
      </c>
      <c r="BH59" s="109">
        <v>0</v>
      </c>
      <c r="BI59" s="109">
        <v>0</v>
      </c>
      <c r="BJ59" s="109">
        <v>0</v>
      </c>
      <c r="BK59" s="193">
        <f>SUM(BK22:BK58)</f>
        <v>12422.499999999998</v>
      </c>
      <c r="BL59" s="194">
        <f>SUM(BL22:BL58)</f>
        <v>15182.600000000002</v>
      </c>
      <c r="BM59" s="75">
        <f>SUM(BM22:BM58)</f>
        <v>114.44</v>
      </c>
    </row>
    <row r="60" spans="1:65" ht="11.25" customHeight="1">
      <c r="A60" s="395" t="s">
        <v>137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195"/>
      <c r="W60" s="196"/>
      <c r="X60" s="196"/>
      <c r="Y60" s="197"/>
      <c r="Z60" s="198"/>
      <c r="AA60" s="198"/>
      <c r="AB60" s="198"/>
      <c r="AC60" s="198"/>
      <c r="AD60" s="198"/>
      <c r="AE60" s="198"/>
      <c r="AF60" s="199"/>
      <c r="AG60" s="199"/>
      <c r="AH60" s="199"/>
      <c r="AI60" s="200"/>
      <c r="AJ60" s="200"/>
      <c r="AK60" s="200"/>
      <c r="AL60" s="200"/>
      <c r="AM60" s="200"/>
      <c r="AN60" s="201"/>
      <c r="AO60" s="201"/>
      <c r="AP60" s="201"/>
      <c r="AQ60" s="201"/>
      <c r="AR60" s="201"/>
      <c r="AS60" s="201"/>
      <c r="AT60" s="201"/>
      <c r="AU60" s="201"/>
      <c r="AV60" s="198"/>
      <c r="AW60" s="43"/>
      <c r="AX60" s="43"/>
      <c r="AY60" s="113"/>
      <c r="AZ60" s="43"/>
      <c r="BE60" s="114"/>
      <c r="BF60" s="75">
        <f t="shared" si="6"/>
        <v>0</v>
      </c>
      <c r="BM60" s="9"/>
    </row>
    <row r="61" spans="1:65" ht="12.75" customHeight="1">
      <c r="A61" s="115">
        <v>1</v>
      </c>
      <c r="B61" s="115" t="s">
        <v>108</v>
      </c>
      <c r="C61" s="125">
        <v>1</v>
      </c>
      <c r="D61" s="115">
        <v>1965</v>
      </c>
      <c r="E61" s="115">
        <v>4</v>
      </c>
      <c r="F61" s="115">
        <v>3</v>
      </c>
      <c r="G61" s="115">
        <v>45</v>
      </c>
      <c r="H61" s="115">
        <v>0</v>
      </c>
      <c r="I61" s="115">
        <v>146.4</v>
      </c>
      <c r="J61" s="56">
        <v>0</v>
      </c>
      <c r="K61" s="56">
        <v>0</v>
      </c>
      <c r="L61" s="125">
        <v>548.5</v>
      </c>
      <c r="M61" s="115">
        <v>548.5</v>
      </c>
      <c r="N61" s="56">
        <v>0</v>
      </c>
      <c r="O61" s="56">
        <v>0</v>
      </c>
      <c r="P61" s="56">
        <v>0</v>
      </c>
      <c r="Q61" s="134">
        <v>1756</v>
      </c>
      <c r="R61" s="127">
        <v>248.6</v>
      </c>
      <c r="S61" s="80">
        <f aca="true" t="shared" si="13" ref="S61:S135">Q61+R61+O61+P61</f>
        <v>2004.6</v>
      </c>
      <c r="T61" s="50">
        <v>146.4</v>
      </c>
      <c r="U61" s="56">
        <f aca="true" t="shared" si="14" ref="U61:U135">I61+J61+K61+L61+Q61+R61</f>
        <v>2699.5</v>
      </c>
      <c r="V61" s="117">
        <v>1957.1</v>
      </c>
      <c r="W61" s="136">
        <v>9646</v>
      </c>
      <c r="X61" s="151">
        <v>13.8</v>
      </c>
      <c r="Y61" s="119"/>
      <c r="Z61" s="120" t="s">
        <v>76</v>
      </c>
      <c r="AA61" s="121" t="s">
        <v>77</v>
      </c>
      <c r="AB61" s="56" t="s">
        <v>78</v>
      </c>
      <c r="AC61" s="56" t="s">
        <v>79</v>
      </c>
      <c r="AD61" s="121" t="s">
        <v>45</v>
      </c>
      <c r="AE61" s="115"/>
      <c r="AF61" s="115">
        <v>987.8</v>
      </c>
      <c r="AG61" s="56">
        <v>0</v>
      </c>
      <c r="AH61" s="56">
        <v>0</v>
      </c>
      <c r="AI61" s="115" t="s">
        <v>111</v>
      </c>
      <c r="AJ61" s="115" t="s">
        <v>81</v>
      </c>
      <c r="AK61" s="115" t="s">
        <v>106</v>
      </c>
      <c r="AL61" s="50" t="s">
        <v>107</v>
      </c>
      <c r="AM61" s="115">
        <v>2044</v>
      </c>
      <c r="AN61" s="123">
        <v>405</v>
      </c>
      <c r="AO61" s="123">
        <v>138</v>
      </c>
      <c r="AP61" s="123">
        <v>135</v>
      </c>
      <c r="AQ61" s="123">
        <v>0</v>
      </c>
      <c r="AR61" s="123">
        <v>631.4</v>
      </c>
      <c r="AS61" s="123">
        <v>0</v>
      </c>
      <c r="AT61" s="123">
        <v>34</v>
      </c>
      <c r="AU61" s="137">
        <f>AN61+AO61+AP61+AQ61+AR61+AS61+AT61</f>
        <v>1343.4</v>
      </c>
      <c r="AV61" s="115">
        <v>74</v>
      </c>
      <c r="AW61" s="75" t="s">
        <v>84</v>
      </c>
      <c r="AX61" s="75" t="s">
        <v>79</v>
      </c>
      <c r="AY61" s="75" t="s">
        <v>85</v>
      </c>
      <c r="AZ61" s="202">
        <v>280</v>
      </c>
      <c r="BA61" s="75">
        <v>7</v>
      </c>
      <c r="BB61" s="75">
        <v>14</v>
      </c>
      <c r="BC61" s="75">
        <v>24</v>
      </c>
      <c r="BD61" s="34"/>
      <c r="BE61" s="106"/>
      <c r="BF61" s="75">
        <f t="shared" si="6"/>
        <v>146.4</v>
      </c>
      <c r="BG61" s="109">
        <v>0</v>
      </c>
      <c r="BH61" s="109">
        <v>0</v>
      </c>
      <c r="BI61" s="109">
        <v>0</v>
      </c>
      <c r="BJ61" s="109">
        <v>0</v>
      </c>
      <c r="BK61" s="124">
        <v>548.5</v>
      </c>
      <c r="BL61" s="131">
        <v>0</v>
      </c>
      <c r="BM61" s="203">
        <v>6</v>
      </c>
    </row>
    <row r="62" spans="1:65" ht="12" customHeight="1">
      <c r="A62" s="115">
        <v>2</v>
      </c>
      <c r="B62" s="115" t="s">
        <v>108</v>
      </c>
      <c r="C62" s="125">
        <v>3</v>
      </c>
      <c r="D62" s="115">
        <v>1969</v>
      </c>
      <c r="E62" s="115">
        <v>5</v>
      </c>
      <c r="F62" s="115">
        <v>4</v>
      </c>
      <c r="G62" s="115">
        <v>64</v>
      </c>
      <c r="H62" s="115">
        <v>0</v>
      </c>
      <c r="I62" s="115">
        <v>246</v>
      </c>
      <c r="J62" s="56">
        <v>0</v>
      </c>
      <c r="K62" s="56">
        <v>0</v>
      </c>
      <c r="L62" s="125">
        <v>619.6</v>
      </c>
      <c r="M62" s="56">
        <v>98.8</v>
      </c>
      <c r="N62" s="56">
        <v>0</v>
      </c>
      <c r="O62" s="56">
        <v>296.8</v>
      </c>
      <c r="P62" s="115">
        <v>224</v>
      </c>
      <c r="Q62" s="134">
        <v>2568.1</v>
      </c>
      <c r="R62" s="127">
        <v>740.9</v>
      </c>
      <c r="S62" s="80">
        <f t="shared" si="13"/>
        <v>3829.8</v>
      </c>
      <c r="T62" s="125">
        <f>I62:I136+J62:J136+K62:K136</f>
        <v>246</v>
      </c>
      <c r="U62" s="133">
        <f t="shared" si="14"/>
        <v>4174.599999999999</v>
      </c>
      <c r="V62" s="117">
        <v>3364.7</v>
      </c>
      <c r="W62" s="159">
        <v>16069</v>
      </c>
      <c r="X62" s="159">
        <v>18</v>
      </c>
      <c r="Y62" s="119"/>
      <c r="Z62" s="120" t="s">
        <v>76</v>
      </c>
      <c r="AA62" s="121" t="s">
        <v>77</v>
      </c>
      <c r="AB62" s="56" t="s">
        <v>78</v>
      </c>
      <c r="AC62" s="56" t="s">
        <v>79</v>
      </c>
      <c r="AD62" s="121" t="s">
        <v>45</v>
      </c>
      <c r="AE62" s="115">
        <v>1027</v>
      </c>
      <c r="AF62" s="115"/>
      <c r="AG62" s="56">
        <v>0</v>
      </c>
      <c r="AH62" s="56">
        <v>0</v>
      </c>
      <c r="AI62" s="115" t="s">
        <v>111</v>
      </c>
      <c r="AJ62" s="115" t="s">
        <v>81</v>
      </c>
      <c r="AK62" s="115" t="s">
        <v>82</v>
      </c>
      <c r="AL62" s="49" t="s">
        <v>107</v>
      </c>
      <c r="AM62" s="115">
        <v>3335</v>
      </c>
      <c r="AN62" s="128">
        <v>453</v>
      </c>
      <c r="AO62" s="128"/>
      <c r="AP62" s="128">
        <v>131.3</v>
      </c>
      <c r="AQ62" s="128"/>
      <c r="AR62" s="128">
        <v>1800</v>
      </c>
      <c r="AS62" s="128"/>
      <c r="AT62" s="128">
        <v>58</v>
      </c>
      <c r="AU62" s="128">
        <f>AN62:AN136+AO62:AO136+AP62:AP136+AQ62:AQ136+AR62:AR136+AS62:AS136+AT62:AT136</f>
        <v>2442.3</v>
      </c>
      <c r="AV62" s="115">
        <v>96</v>
      </c>
      <c r="AW62" s="75" t="s">
        <v>84</v>
      </c>
      <c r="AX62" s="75" t="s">
        <v>79</v>
      </c>
      <c r="AY62" s="75" t="s">
        <v>138</v>
      </c>
      <c r="AZ62" s="202">
        <v>240</v>
      </c>
      <c r="BA62" s="75">
        <v>16</v>
      </c>
      <c r="BB62" s="75">
        <v>48</v>
      </c>
      <c r="BC62" s="75"/>
      <c r="BD62" s="34"/>
      <c r="BE62" s="106"/>
      <c r="BF62" s="75">
        <f t="shared" si="6"/>
        <v>246</v>
      </c>
      <c r="BG62" s="109">
        <v>0</v>
      </c>
      <c r="BH62" s="109">
        <v>0</v>
      </c>
      <c r="BI62" s="109">
        <v>0</v>
      </c>
      <c r="BJ62" s="109">
        <v>0</v>
      </c>
      <c r="BK62" s="58">
        <v>98.8</v>
      </c>
      <c r="BL62" s="131">
        <v>0</v>
      </c>
      <c r="BM62" s="75">
        <v>10.12</v>
      </c>
    </row>
    <row r="63" spans="1:65" ht="12" customHeight="1">
      <c r="A63" s="115">
        <v>3</v>
      </c>
      <c r="B63" s="115" t="s">
        <v>108</v>
      </c>
      <c r="C63" s="125">
        <v>5</v>
      </c>
      <c r="D63" s="115">
        <v>1962</v>
      </c>
      <c r="E63" s="115">
        <v>3</v>
      </c>
      <c r="F63" s="115">
        <v>3</v>
      </c>
      <c r="G63" s="115">
        <v>29</v>
      </c>
      <c r="H63" s="115">
        <v>0</v>
      </c>
      <c r="I63" s="115">
        <v>110.7</v>
      </c>
      <c r="J63" s="56">
        <v>0</v>
      </c>
      <c r="K63" s="56">
        <v>0</v>
      </c>
      <c r="L63" s="125">
        <v>0</v>
      </c>
      <c r="M63" s="115">
        <v>0</v>
      </c>
      <c r="N63" s="56">
        <v>0</v>
      </c>
      <c r="O63" s="56">
        <v>0</v>
      </c>
      <c r="P63" s="56">
        <v>0</v>
      </c>
      <c r="Q63" s="134">
        <v>1313.9</v>
      </c>
      <c r="R63" s="127">
        <v>218.4</v>
      </c>
      <c r="S63" s="80">
        <f t="shared" si="13"/>
        <v>1532.3000000000002</v>
      </c>
      <c r="T63" s="50">
        <f>I31:I99+J31:J99+K31:K99</f>
        <v>110.7</v>
      </c>
      <c r="U63" s="56">
        <f t="shared" si="14"/>
        <v>1643.0000000000002</v>
      </c>
      <c r="V63" s="117">
        <v>1563.6</v>
      </c>
      <c r="W63" s="136">
        <v>6847</v>
      </c>
      <c r="X63" s="151">
        <v>9.7</v>
      </c>
      <c r="Y63" s="119"/>
      <c r="Z63" s="120" t="s">
        <v>76</v>
      </c>
      <c r="AA63" s="121" t="s">
        <v>77</v>
      </c>
      <c r="AB63" s="56" t="s">
        <v>78</v>
      </c>
      <c r="AC63" s="56" t="s">
        <v>79</v>
      </c>
      <c r="AD63" s="121" t="s">
        <v>45</v>
      </c>
      <c r="AE63" s="115"/>
      <c r="AF63" s="115">
        <v>995.3</v>
      </c>
      <c r="AG63" s="56">
        <v>0</v>
      </c>
      <c r="AH63" s="56">
        <v>0</v>
      </c>
      <c r="AI63" s="115" t="s">
        <v>111</v>
      </c>
      <c r="AJ63" s="115" t="s">
        <v>81</v>
      </c>
      <c r="AK63" s="115" t="s">
        <v>106</v>
      </c>
      <c r="AL63" s="49" t="s">
        <v>107</v>
      </c>
      <c r="AM63" s="115">
        <v>1735</v>
      </c>
      <c r="AN63" s="123">
        <v>350</v>
      </c>
      <c r="AO63" s="123"/>
      <c r="AP63" s="123">
        <v>79.1</v>
      </c>
      <c r="AQ63" s="123"/>
      <c r="AR63" s="123">
        <v>548</v>
      </c>
      <c r="AS63" s="123"/>
      <c r="AT63" s="123">
        <v>52</v>
      </c>
      <c r="AU63" s="123">
        <f>AN31:AN99+AO31:AO99+AP31:AP99+AQ31:AQ99+AR31:AR99+AS31:AS99+AT31:AT99</f>
        <v>1029.1</v>
      </c>
      <c r="AV63" s="115">
        <v>50</v>
      </c>
      <c r="AW63" s="75" t="s">
        <v>84</v>
      </c>
      <c r="AX63" s="75" t="s">
        <v>79</v>
      </c>
      <c r="AY63" s="75" t="s">
        <v>85</v>
      </c>
      <c r="AZ63" s="202">
        <v>0</v>
      </c>
      <c r="BA63" s="75">
        <v>6</v>
      </c>
      <c r="BB63" s="75">
        <v>18</v>
      </c>
      <c r="BC63" s="75">
        <v>9</v>
      </c>
      <c r="BD63" s="34"/>
      <c r="BE63" s="106"/>
      <c r="BF63" s="75">
        <f t="shared" si="6"/>
        <v>110.7</v>
      </c>
      <c r="BG63" s="109">
        <v>0</v>
      </c>
      <c r="BH63" s="109">
        <v>0</v>
      </c>
      <c r="BI63" s="109">
        <v>0</v>
      </c>
      <c r="BJ63" s="109">
        <v>0</v>
      </c>
      <c r="BK63" s="124">
        <v>0</v>
      </c>
      <c r="BL63" s="131">
        <v>0</v>
      </c>
      <c r="BM63" s="75">
        <v>5.94</v>
      </c>
    </row>
    <row r="64" spans="1:65" ht="12" customHeight="1">
      <c r="A64" s="115">
        <v>4</v>
      </c>
      <c r="B64" s="115" t="s">
        <v>108</v>
      </c>
      <c r="C64" s="125">
        <v>9</v>
      </c>
      <c r="D64" s="115">
        <v>1968</v>
      </c>
      <c r="E64" s="115">
        <v>5</v>
      </c>
      <c r="F64" s="115">
        <v>4</v>
      </c>
      <c r="G64" s="115">
        <v>64</v>
      </c>
      <c r="H64" s="115">
        <v>0</v>
      </c>
      <c r="I64" s="115">
        <v>244.9</v>
      </c>
      <c r="J64" s="56">
        <v>0</v>
      </c>
      <c r="K64" s="56">
        <v>0</v>
      </c>
      <c r="L64" s="125">
        <v>695.7</v>
      </c>
      <c r="M64" s="115">
        <v>695.7</v>
      </c>
      <c r="N64" s="56">
        <v>0</v>
      </c>
      <c r="O64" s="56">
        <v>0</v>
      </c>
      <c r="P64" s="56">
        <v>0</v>
      </c>
      <c r="Q64" s="134">
        <v>2538.8</v>
      </c>
      <c r="R64" s="127">
        <v>661.8</v>
      </c>
      <c r="S64" s="80">
        <f t="shared" si="13"/>
        <v>3200.6000000000004</v>
      </c>
      <c r="T64" s="125">
        <f>I64:I137+J64:J137+K64:K137</f>
        <v>244.9</v>
      </c>
      <c r="U64" s="133">
        <f t="shared" si="14"/>
        <v>4141.2</v>
      </c>
      <c r="V64" s="117">
        <v>3474.5</v>
      </c>
      <c r="W64" s="159">
        <v>15728</v>
      </c>
      <c r="X64" s="159">
        <v>17.8</v>
      </c>
      <c r="Y64" s="119"/>
      <c r="Z64" s="120" t="s">
        <v>76</v>
      </c>
      <c r="AA64" s="121" t="s">
        <v>77</v>
      </c>
      <c r="AB64" s="56" t="s">
        <v>78</v>
      </c>
      <c r="AC64" s="56" t="s">
        <v>79</v>
      </c>
      <c r="AD64" s="121" t="s">
        <v>45</v>
      </c>
      <c r="AE64" s="115">
        <v>1246</v>
      </c>
      <c r="AF64" s="115"/>
      <c r="AG64" s="56">
        <v>0</v>
      </c>
      <c r="AH64" s="56">
        <v>0</v>
      </c>
      <c r="AI64" s="115" t="s">
        <v>111</v>
      </c>
      <c r="AJ64" s="115" t="s">
        <v>81</v>
      </c>
      <c r="AK64" s="115" t="s">
        <v>82</v>
      </c>
      <c r="AL64" s="49" t="s">
        <v>107</v>
      </c>
      <c r="AM64" s="115">
        <v>2608</v>
      </c>
      <c r="AN64" s="128">
        <v>253.6</v>
      </c>
      <c r="AO64" s="128"/>
      <c r="AP64" s="128">
        <v>130.2</v>
      </c>
      <c r="AQ64" s="128"/>
      <c r="AR64" s="128">
        <v>1340.5</v>
      </c>
      <c r="AS64" s="128"/>
      <c r="AT64" s="128"/>
      <c r="AU64" s="128">
        <f>AN64:AN137+AO64:AO137+AP64:AP137+AQ64:AQ137+AR64:AR137+AS64:AS137+AT64:AT137</f>
        <v>1724.3</v>
      </c>
      <c r="AV64" s="115">
        <v>125</v>
      </c>
      <c r="AW64" s="75" t="s">
        <v>84</v>
      </c>
      <c r="AX64" s="75" t="s">
        <v>79</v>
      </c>
      <c r="AY64" s="75" t="s">
        <v>138</v>
      </c>
      <c r="AZ64" s="202">
        <v>567</v>
      </c>
      <c r="BA64" s="75">
        <v>16</v>
      </c>
      <c r="BB64" s="75">
        <v>24</v>
      </c>
      <c r="BC64" s="75">
        <v>24</v>
      </c>
      <c r="BD64" s="34"/>
      <c r="BE64" s="106"/>
      <c r="BF64" s="75">
        <f t="shared" si="6"/>
        <v>244.9</v>
      </c>
      <c r="BG64" s="109">
        <v>0</v>
      </c>
      <c r="BH64" s="109">
        <v>0</v>
      </c>
      <c r="BI64" s="109">
        <v>0</v>
      </c>
      <c r="BJ64" s="109">
        <v>0</v>
      </c>
      <c r="BK64" s="124">
        <v>695.7</v>
      </c>
      <c r="BL64" s="131">
        <v>0</v>
      </c>
      <c r="BM64" s="75">
        <v>8.8</v>
      </c>
    </row>
    <row r="65" spans="1:65" ht="12" customHeight="1">
      <c r="A65" s="115">
        <v>5</v>
      </c>
      <c r="B65" s="156" t="s">
        <v>108</v>
      </c>
      <c r="C65" s="157">
        <v>13</v>
      </c>
      <c r="D65" s="115">
        <v>1966</v>
      </c>
      <c r="E65" s="115">
        <v>5</v>
      </c>
      <c r="F65" s="115">
        <v>4</v>
      </c>
      <c r="G65" s="115">
        <v>64</v>
      </c>
      <c r="H65" s="115">
        <v>0</v>
      </c>
      <c r="I65" s="115">
        <v>240</v>
      </c>
      <c r="J65" s="56">
        <v>0</v>
      </c>
      <c r="K65" s="56">
        <v>0</v>
      </c>
      <c r="L65" s="125">
        <v>664.3</v>
      </c>
      <c r="M65" s="56">
        <f>L65-P65</f>
        <v>133</v>
      </c>
      <c r="N65" s="56">
        <v>0</v>
      </c>
      <c r="O65" s="56">
        <v>0</v>
      </c>
      <c r="P65" s="133">
        <v>531.3</v>
      </c>
      <c r="Q65" s="126">
        <v>2522.9</v>
      </c>
      <c r="R65" s="204">
        <v>761</v>
      </c>
      <c r="S65" s="80">
        <f t="shared" si="13"/>
        <v>3815.2</v>
      </c>
      <c r="T65" s="125">
        <f>I65:I138+J65:J138+K65:K138</f>
        <v>240</v>
      </c>
      <c r="U65" s="133">
        <f t="shared" si="14"/>
        <v>4188.2</v>
      </c>
      <c r="V65" s="117">
        <v>3801.4</v>
      </c>
      <c r="W65" s="159">
        <v>16200</v>
      </c>
      <c r="X65" s="159">
        <v>18.2</v>
      </c>
      <c r="Y65" s="119"/>
      <c r="Z65" s="120" t="s">
        <v>76</v>
      </c>
      <c r="AA65" s="121" t="s">
        <v>77</v>
      </c>
      <c r="AB65" s="56" t="s">
        <v>78</v>
      </c>
      <c r="AC65" s="56" t="s">
        <v>79</v>
      </c>
      <c r="AD65" s="121" t="s">
        <v>45</v>
      </c>
      <c r="AE65" s="56">
        <v>0</v>
      </c>
      <c r="AF65" s="115">
        <v>1255</v>
      </c>
      <c r="AG65" s="56">
        <v>0</v>
      </c>
      <c r="AH65" s="56">
        <v>0</v>
      </c>
      <c r="AI65" s="115" t="s">
        <v>111</v>
      </c>
      <c r="AJ65" s="115" t="s">
        <v>81</v>
      </c>
      <c r="AK65" s="115" t="s">
        <v>106</v>
      </c>
      <c r="AL65" s="49" t="s">
        <v>107</v>
      </c>
      <c r="AM65" s="115">
        <v>2234</v>
      </c>
      <c r="AN65" s="128">
        <v>265</v>
      </c>
      <c r="AO65" s="128"/>
      <c r="AP65" s="128">
        <v>170</v>
      </c>
      <c r="AQ65" s="128"/>
      <c r="AR65" s="128">
        <v>815.9</v>
      </c>
      <c r="AS65" s="128"/>
      <c r="AT65" s="128">
        <v>93</v>
      </c>
      <c r="AU65" s="128">
        <f>AN65:AN138+AO65:AO138+AP65:AP138+AQ65:AQ138+AR65:AR138+AS65:AS138+AT65:AT138</f>
        <v>1343.9</v>
      </c>
      <c r="AV65" s="115">
        <v>112</v>
      </c>
      <c r="AW65" s="75" t="s">
        <v>84</v>
      </c>
      <c r="AX65" s="75" t="s">
        <v>79</v>
      </c>
      <c r="AY65" s="75" t="s">
        <v>138</v>
      </c>
      <c r="AZ65" s="202">
        <v>180</v>
      </c>
      <c r="BA65" s="75">
        <v>16</v>
      </c>
      <c r="BB65" s="75">
        <v>34</v>
      </c>
      <c r="BC65" s="75">
        <v>14</v>
      </c>
      <c r="BD65" s="34"/>
      <c r="BE65" s="106"/>
      <c r="BF65" s="75">
        <f t="shared" si="6"/>
        <v>240</v>
      </c>
      <c r="BG65" s="109">
        <v>0</v>
      </c>
      <c r="BH65" s="109">
        <v>0</v>
      </c>
      <c r="BI65" s="109">
        <v>0</v>
      </c>
      <c r="BJ65" s="109">
        <v>0</v>
      </c>
      <c r="BK65" s="58">
        <v>133</v>
      </c>
      <c r="BL65" s="131">
        <v>890.1</v>
      </c>
      <c r="BM65" s="75">
        <v>7.92</v>
      </c>
    </row>
    <row r="66" spans="1:65" ht="10.5" customHeight="1">
      <c r="A66" s="115">
        <v>6</v>
      </c>
      <c r="B66" s="115" t="s">
        <v>108</v>
      </c>
      <c r="C66" s="125">
        <v>15</v>
      </c>
      <c r="D66" s="115">
        <v>1963</v>
      </c>
      <c r="E66" s="115">
        <v>4</v>
      </c>
      <c r="F66" s="115">
        <v>2</v>
      </c>
      <c r="G66" s="115">
        <v>26</v>
      </c>
      <c r="H66" s="115">
        <v>0</v>
      </c>
      <c r="I66" s="115">
        <v>98.3</v>
      </c>
      <c r="J66" s="56">
        <v>0</v>
      </c>
      <c r="K66" s="56">
        <v>0</v>
      </c>
      <c r="L66" s="125">
        <v>341.9</v>
      </c>
      <c r="M66" s="56">
        <v>36.65</v>
      </c>
      <c r="N66" s="115">
        <v>0</v>
      </c>
      <c r="O66" s="205">
        <v>305.25</v>
      </c>
      <c r="P66" s="56">
        <v>0</v>
      </c>
      <c r="Q66" s="134">
        <v>1053.7</v>
      </c>
      <c r="R66" s="127">
        <v>191.5</v>
      </c>
      <c r="S66" s="80">
        <f t="shared" si="13"/>
        <v>1550.45</v>
      </c>
      <c r="T66" s="50">
        <v>98.3</v>
      </c>
      <c r="U66" s="56">
        <f t="shared" si="14"/>
        <v>1685.4</v>
      </c>
      <c r="V66" s="117">
        <v>1447.1</v>
      </c>
      <c r="W66" s="129">
        <v>6753</v>
      </c>
      <c r="X66" s="129">
        <v>15</v>
      </c>
      <c r="Y66" s="119"/>
      <c r="Z66" s="120" t="s">
        <v>76</v>
      </c>
      <c r="AA66" s="121" t="s">
        <v>77</v>
      </c>
      <c r="AB66" s="56" t="s">
        <v>78</v>
      </c>
      <c r="AC66" s="56" t="s">
        <v>79</v>
      </c>
      <c r="AD66" s="121" t="s">
        <v>45</v>
      </c>
      <c r="AE66" s="56">
        <v>0</v>
      </c>
      <c r="AF66" s="115">
        <v>639</v>
      </c>
      <c r="AG66" s="56">
        <v>0</v>
      </c>
      <c r="AH66" s="56">
        <v>0</v>
      </c>
      <c r="AI66" s="115" t="s">
        <v>111</v>
      </c>
      <c r="AJ66" s="115" t="s">
        <v>81</v>
      </c>
      <c r="AK66" s="115" t="s">
        <v>106</v>
      </c>
      <c r="AL66" s="49" t="s">
        <v>107</v>
      </c>
      <c r="AM66" s="115">
        <v>1629</v>
      </c>
      <c r="AN66" s="123">
        <v>742.5</v>
      </c>
      <c r="AO66" s="123">
        <v>0</v>
      </c>
      <c r="AP66" s="123">
        <v>47</v>
      </c>
      <c r="AQ66" s="123">
        <v>0</v>
      </c>
      <c r="AR66" s="123">
        <v>150</v>
      </c>
      <c r="AS66" s="123"/>
      <c r="AT66" s="123">
        <v>239.3</v>
      </c>
      <c r="AU66" s="137">
        <f>AN66+AO66+AP66+AQ66+AR66+AS66+AT66</f>
        <v>1178.8</v>
      </c>
      <c r="AV66" s="115">
        <v>44</v>
      </c>
      <c r="AW66" s="75" t="s">
        <v>97</v>
      </c>
      <c r="AX66" s="75" t="s">
        <v>79</v>
      </c>
      <c r="AY66" s="75" t="s">
        <v>85</v>
      </c>
      <c r="AZ66" s="202">
        <v>110</v>
      </c>
      <c r="BA66" s="75">
        <v>6</v>
      </c>
      <c r="BB66" s="75">
        <v>17</v>
      </c>
      <c r="BC66" s="75">
        <v>3</v>
      </c>
      <c r="BD66" s="34"/>
      <c r="BE66" s="106"/>
      <c r="BF66" s="75">
        <f t="shared" si="6"/>
        <v>98.3</v>
      </c>
      <c r="BG66" s="109">
        <v>0</v>
      </c>
      <c r="BH66" s="109">
        <v>0</v>
      </c>
      <c r="BI66" s="109">
        <v>0</v>
      </c>
      <c r="BJ66" s="109">
        <v>0</v>
      </c>
      <c r="BK66" s="58">
        <v>111.3</v>
      </c>
      <c r="BL66" s="131">
        <v>450.2</v>
      </c>
      <c r="BM66" s="75">
        <v>4.34</v>
      </c>
    </row>
    <row r="67" spans="1:65" ht="10.5" customHeight="1">
      <c r="A67" s="115">
        <v>7</v>
      </c>
      <c r="B67" s="115" t="s">
        <v>108</v>
      </c>
      <c r="C67" s="125">
        <v>17</v>
      </c>
      <c r="D67" s="115">
        <v>1963</v>
      </c>
      <c r="E67" s="115">
        <v>4</v>
      </c>
      <c r="F67" s="115">
        <v>2</v>
      </c>
      <c r="G67" s="115">
        <v>24</v>
      </c>
      <c r="H67" s="115">
        <v>0</v>
      </c>
      <c r="I67" s="115">
        <v>97.4</v>
      </c>
      <c r="J67" s="56">
        <v>0</v>
      </c>
      <c r="K67" s="56">
        <v>0</v>
      </c>
      <c r="L67" s="125">
        <v>334.3</v>
      </c>
      <c r="M67" s="56">
        <v>257.6</v>
      </c>
      <c r="N67" s="56">
        <v>0</v>
      </c>
      <c r="O67" s="56"/>
      <c r="P67" s="115">
        <v>76.7</v>
      </c>
      <c r="Q67" s="134">
        <v>958.3</v>
      </c>
      <c r="R67" s="127">
        <v>326.2</v>
      </c>
      <c r="S67" s="80">
        <f t="shared" si="13"/>
        <v>1361.2</v>
      </c>
      <c r="T67" s="50">
        <v>97.4</v>
      </c>
      <c r="U67" s="56">
        <f t="shared" si="14"/>
        <v>1716.2</v>
      </c>
      <c r="V67" s="117">
        <v>1361.3</v>
      </c>
      <c r="W67" s="132">
        <v>6701</v>
      </c>
      <c r="X67" s="132">
        <v>14.8</v>
      </c>
      <c r="Y67" s="119"/>
      <c r="Z67" s="120" t="s">
        <v>76</v>
      </c>
      <c r="AA67" s="121" t="s">
        <v>77</v>
      </c>
      <c r="AB67" s="56" t="s">
        <v>78</v>
      </c>
      <c r="AC67" s="56" t="s">
        <v>79</v>
      </c>
      <c r="AD67" s="121" t="s">
        <v>45</v>
      </c>
      <c r="AE67" s="56">
        <v>0</v>
      </c>
      <c r="AF67" s="115">
        <v>638.4</v>
      </c>
      <c r="AG67" s="56">
        <v>0</v>
      </c>
      <c r="AH67" s="56">
        <v>0</v>
      </c>
      <c r="AI67" s="115" t="s">
        <v>111</v>
      </c>
      <c r="AJ67" s="115" t="s">
        <v>81</v>
      </c>
      <c r="AK67" s="115" t="s">
        <v>106</v>
      </c>
      <c r="AL67" s="49" t="s">
        <v>107</v>
      </c>
      <c r="AM67" s="115">
        <v>1639</v>
      </c>
      <c r="AN67" s="123">
        <v>322</v>
      </c>
      <c r="AO67" s="123">
        <v>0</v>
      </c>
      <c r="AP67" s="123">
        <v>47</v>
      </c>
      <c r="AQ67" s="123">
        <v>0</v>
      </c>
      <c r="AR67" s="123">
        <v>507.2</v>
      </c>
      <c r="AS67" s="123">
        <v>310</v>
      </c>
      <c r="AT67" s="123">
        <v>0</v>
      </c>
      <c r="AU67" s="137">
        <f>AN67+AO67+AP67+AQ67+AR67+AS67+AT67</f>
        <v>1186.2</v>
      </c>
      <c r="AV67" s="115">
        <v>49</v>
      </c>
      <c r="AW67" s="75" t="s">
        <v>97</v>
      </c>
      <c r="AX67" s="75" t="s">
        <v>79</v>
      </c>
      <c r="AY67" s="75" t="s">
        <v>85</v>
      </c>
      <c r="AZ67" s="202">
        <v>245</v>
      </c>
      <c r="BA67" s="75">
        <v>5</v>
      </c>
      <c r="BB67" s="75">
        <v>18</v>
      </c>
      <c r="BC67" s="75">
        <v>1</v>
      </c>
      <c r="BD67" s="34"/>
      <c r="BE67" s="106"/>
      <c r="BF67" s="75">
        <f t="shared" si="6"/>
        <v>97.4</v>
      </c>
      <c r="BG67" s="109">
        <v>0</v>
      </c>
      <c r="BH67" s="109">
        <v>0</v>
      </c>
      <c r="BI67" s="109">
        <v>0</v>
      </c>
      <c r="BJ67" s="109">
        <v>0</v>
      </c>
      <c r="BK67" s="58">
        <v>257.6</v>
      </c>
      <c r="BL67" s="131">
        <v>452.8</v>
      </c>
      <c r="BM67" s="75">
        <v>3.96</v>
      </c>
    </row>
    <row r="68" spans="1:65" ht="11.25" customHeight="1">
      <c r="A68" s="115">
        <v>8</v>
      </c>
      <c r="B68" s="115" t="s">
        <v>108</v>
      </c>
      <c r="C68" s="125">
        <v>21</v>
      </c>
      <c r="D68" s="115">
        <v>1974</v>
      </c>
      <c r="E68" s="115">
        <v>5</v>
      </c>
      <c r="F68" s="115">
        <v>4</v>
      </c>
      <c r="G68" s="115">
        <v>65</v>
      </c>
      <c r="H68" s="115">
        <v>0</v>
      </c>
      <c r="I68" s="115">
        <v>274</v>
      </c>
      <c r="J68" s="56">
        <v>0</v>
      </c>
      <c r="K68" s="56">
        <v>0</v>
      </c>
      <c r="L68" s="125">
        <v>719.5</v>
      </c>
      <c r="M68" s="115">
        <v>719.5</v>
      </c>
      <c r="N68" s="56">
        <v>0</v>
      </c>
      <c r="O68" s="56">
        <v>0</v>
      </c>
      <c r="P68" s="56">
        <v>0</v>
      </c>
      <c r="Q68" s="134">
        <v>3011.5</v>
      </c>
      <c r="R68" s="127">
        <v>294.2</v>
      </c>
      <c r="S68" s="80">
        <f t="shared" si="13"/>
        <v>3305.7</v>
      </c>
      <c r="T68" s="50">
        <f>I27:I85+J27:J85+K27:K85</f>
        <v>274</v>
      </c>
      <c r="U68" s="56">
        <f t="shared" si="14"/>
        <v>4299.2</v>
      </c>
      <c r="V68" s="117">
        <v>3579.7</v>
      </c>
      <c r="W68" s="132">
        <v>17615</v>
      </c>
      <c r="X68" s="132">
        <v>17.55</v>
      </c>
      <c r="Y68" s="119"/>
      <c r="Z68" s="120" t="s">
        <v>76</v>
      </c>
      <c r="AA68" s="121" t="s">
        <v>77</v>
      </c>
      <c r="AB68" s="56" t="s">
        <v>78</v>
      </c>
      <c r="AC68" s="56" t="s">
        <v>79</v>
      </c>
      <c r="AD68" s="121" t="s">
        <v>45</v>
      </c>
      <c r="AE68" s="115">
        <v>947.1</v>
      </c>
      <c r="AF68" s="56">
        <v>0</v>
      </c>
      <c r="AG68" s="56">
        <v>0</v>
      </c>
      <c r="AH68" s="56">
        <v>0</v>
      </c>
      <c r="AI68" s="115" t="s">
        <v>111</v>
      </c>
      <c r="AJ68" s="115" t="s">
        <v>81</v>
      </c>
      <c r="AK68" s="115" t="s">
        <v>82</v>
      </c>
      <c r="AL68" s="49" t="s">
        <v>107</v>
      </c>
      <c r="AM68" s="115">
        <v>3743</v>
      </c>
      <c r="AN68" s="123">
        <v>368</v>
      </c>
      <c r="AO68" s="123"/>
      <c r="AP68" s="123">
        <v>233</v>
      </c>
      <c r="AQ68" s="123"/>
      <c r="AR68" s="123">
        <v>1967</v>
      </c>
      <c r="AS68" s="123"/>
      <c r="AT68" s="123">
        <v>241</v>
      </c>
      <c r="AU68" s="123">
        <f>AN27:AN85+AO27:AO85+AP27:AP85+AQ27:AQ85+AR27:AR85+AS27:AS85+AT27:AT85</f>
        <v>2809</v>
      </c>
      <c r="AV68" s="115">
        <v>108</v>
      </c>
      <c r="AW68" s="75" t="s">
        <v>84</v>
      </c>
      <c r="AX68" s="75" t="s">
        <v>79</v>
      </c>
      <c r="AY68" s="75" t="s">
        <v>85</v>
      </c>
      <c r="AZ68" s="202">
        <v>450</v>
      </c>
      <c r="BA68" s="75">
        <v>10</v>
      </c>
      <c r="BB68" s="75">
        <v>29</v>
      </c>
      <c r="BC68" s="75">
        <v>18</v>
      </c>
      <c r="BD68" s="34">
        <v>8</v>
      </c>
      <c r="BE68" s="106"/>
      <c r="BF68" s="75">
        <f t="shared" si="6"/>
        <v>274</v>
      </c>
      <c r="BG68" s="109">
        <v>0</v>
      </c>
      <c r="BH68" s="109">
        <v>0</v>
      </c>
      <c r="BI68" s="109">
        <v>0</v>
      </c>
      <c r="BJ68" s="109">
        <v>0</v>
      </c>
      <c r="BK68" s="124">
        <v>719.5</v>
      </c>
      <c r="BL68" s="131">
        <v>0</v>
      </c>
      <c r="BM68" s="75">
        <v>7.92</v>
      </c>
    </row>
    <row r="69" spans="1:65" ht="10.5" customHeight="1">
      <c r="A69" s="115">
        <v>9</v>
      </c>
      <c r="B69" s="115" t="s">
        <v>108</v>
      </c>
      <c r="C69" s="125">
        <v>25</v>
      </c>
      <c r="D69" s="115">
        <v>1973</v>
      </c>
      <c r="E69" s="115">
        <v>5</v>
      </c>
      <c r="F69" s="115">
        <v>4</v>
      </c>
      <c r="G69" s="115">
        <v>64</v>
      </c>
      <c r="H69" s="115">
        <v>0</v>
      </c>
      <c r="I69" s="115">
        <v>268.5</v>
      </c>
      <c r="J69" s="56">
        <v>0</v>
      </c>
      <c r="K69" s="56">
        <v>0</v>
      </c>
      <c r="L69" s="125">
        <v>872.9</v>
      </c>
      <c r="M69" s="56">
        <f>L69-P69</f>
        <v>389.79999999999995</v>
      </c>
      <c r="N69" s="56">
        <v>0</v>
      </c>
      <c r="O69" s="56">
        <v>0</v>
      </c>
      <c r="P69" s="115">
        <v>483.1</v>
      </c>
      <c r="Q69" s="134">
        <v>2519.9</v>
      </c>
      <c r="R69" s="127">
        <v>645.3</v>
      </c>
      <c r="S69" s="80">
        <f t="shared" si="13"/>
        <v>3648.2999999999997</v>
      </c>
      <c r="T69" s="50">
        <v>268.5</v>
      </c>
      <c r="U69" s="56">
        <f t="shared" si="14"/>
        <v>4306.6</v>
      </c>
      <c r="V69" s="117">
        <v>3665.4</v>
      </c>
      <c r="W69" s="132">
        <v>15450</v>
      </c>
      <c r="X69" s="132">
        <v>17.7</v>
      </c>
      <c r="Y69" s="119"/>
      <c r="Z69" s="120" t="s">
        <v>76</v>
      </c>
      <c r="AA69" s="121" t="s">
        <v>77</v>
      </c>
      <c r="AB69" s="56" t="s">
        <v>78</v>
      </c>
      <c r="AC69" s="56" t="s">
        <v>79</v>
      </c>
      <c r="AD69" s="121" t="s">
        <v>45</v>
      </c>
      <c r="AE69" s="115">
        <v>890.1</v>
      </c>
      <c r="AF69" s="56">
        <v>0</v>
      </c>
      <c r="AG69" s="56">
        <v>0</v>
      </c>
      <c r="AH69" s="56">
        <v>0</v>
      </c>
      <c r="AI69" s="115" t="s">
        <v>111</v>
      </c>
      <c r="AJ69" s="115" t="s">
        <v>81</v>
      </c>
      <c r="AK69" s="115" t="s">
        <v>82</v>
      </c>
      <c r="AL69" s="49" t="s">
        <v>107</v>
      </c>
      <c r="AM69" s="115">
        <v>2742</v>
      </c>
      <c r="AN69" s="123">
        <v>311</v>
      </c>
      <c r="AO69" s="123">
        <v>0</v>
      </c>
      <c r="AP69" s="123">
        <v>171</v>
      </c>
      <c r="AQ69" s="123">
        <v>0</v>
      </c>
      <c r="AR69" s="123">
        <v>1155.1</v>
      </c>
      <c r="AS69" s="123">
        <v>29</v>
      </c>
      <c r="AT69" s="123">
        <v>203</v>
      </c>
      <c r="AU69" s="123">
        <f>AN69+AO69+AP69+AQ69+AR69+AS69+AT69</f>
        <v>1869.1</v>
      </c>
      <c r="AV69" s="115">
        <v>105</v>
      </c>
      <c r="AW69" s="56" t="s">
        <v>84</v>
      </c>
      <c r="AX69" s="56" t="s">
        <v>79</v>
      </c>
      <c r="AY69" s="56" t="s">
        <v>85</v>
      </c>
      <c r="AZ69" s="65">
        <v>360</v>
      </c>
      <c r="BA69" s="75">
        <v>17</v>
      </c>
      <c r="BB69" s="75">
        <v>8</v>
      </c>
      <c r="BC69" s="75">
        <v>39</v>
      </c>
      <c r="BD69" s="34"/>
      <c r="BE69" s="106"/>
      <c r="BF69" s="75">
        <f t="shared" si="6"/>
        <v>268.5</v>
      </c>
      <c r="BG69" s="109">
        <v>0</v>
      </c>
      <c r="BH69" s="109">
        <v>0</v>
      </c>
      <c r="BI69" s="109">
        <v>0</v>
      </c>
      <c r="BJ69" s="109">
        <v>0</v>
      </c>
      <c r="BK69" s="58">
        <v>389.8</v>
      </c>
      <c r="BL69" s="131">
        <v>0</v>
      </c>
      <c r="BM69" s="75">
        <v>8.2</v>
      </c>
    </row>
    <row r="70" spans="1:65" s="3" customFormat="1" ht="12.75" customHeight="1">
      <c r="A70" s="115">
        <v>10</v>
      </c>
      <c r="B70" s="115" t="s">
        <v>108</v>
      </c>
      <c r="C70" s="125">
        <v>27</v>
      </c>
      <c r="D70" s="115">
        <v>1977</v>
      </c>
      <c r="E70" s="115">
        <v>5</v>
      </c>
      <c r="F70" s="115">
        <v>4</v>
      </c>
      <c r="G70" s="115">
        <v>56</v>
      </c>
      <c r="H70" s="115">
        <v>0</v>
      </c>
      <c r="I70" s="115">
        <v>269.6</v>
      </c>
      <c r="J70" s="56">
        <v>0</v>
      </c>
      <c r="K70" s="56">
        <v>0</v>
      </c>
      <c r="L70" s="125">
        <v>734.83</v>
      </c>
      <c r="M70" s="56">
        <f>L70-N70</f>
        <v>734.83</v>
      </c>
      <c r="N70" s="206"/>
      <c r="O70" s="56">
        <v>0</v>
      </c>
      <c r="P70" s="56">
        <v>0</v>
      </c>
      <c r="Q70" s="134">
        <v>2704.2</v>
      </c>
      <c r="R70" s="127">
        <v>890.83</v>
      </c>
      <c r="S70" s="80">
        <f t="shared" si="13"/>
        <v>3595.0299999999997</v>
      </c>
      <c r="T70" s="50">
        <v>269.6</v>
      </c>
      <c r="U70" s="56">
        <f t="shared" si="14"/>
        <v>4599.46</v>
      </c>
      <c r="V70" s="117">
        <v>3471.5</v>
      </c>
      <c r="W70" s="136">
        <v>16152</v>
      </c>
      <c r="X70" s="136">
        <v>17.2</v>
      </c>
      <c r="Y70" s="119"/>
      <c r="Z70" s="120" t="s">
        <v>76</v>
      </c>
      <c r="AA70" s="121" t="s">
        <v>77</v>
      </c>
      <c r="AB70" s="56" t="s">
        <v>78</v>
      </c>
      <c r="AC70" s="56" t="s">
        <v>79</v>
      </c>
      <c r="AD70" s="121" t="s">
        <v>45</v>
      </c>
      <c r="AE70" s="115">
        <v>952.2</v>
      </c>
      <c r="AF70" s="56">
        <v>0</v>
      </c>
      <c r="AG70" s="56">
        <v>0</v>
      </c>
      <c r="AH70" s="56">
        <v>0</v>
      </c>
      <c r="AI70" s="115" t="s">
        <v>111</v>
      </c>
      <c r="AJ70" s="115" t="s">
        <v>81</v>
      </c>
      <c r="AK70" s="115" t="s">
        <v>82</v>
      </c>
      <c r="AL70" s="49" t="s">
        <v>107</v>
      </c>
      <c r="AM70" s="115">
        <v>3443</v>
      </c>
      <c r="AN70" s="137">
        <v>514</v>
      </c>
      <c r="AO70" s="137">
        <v>139.4</v>
      </c>
      <c r="AP70" s="137">
        <v>61</v>
      </c>
      <c r="AQ70" s="137">
        <v>0</v>
      </c>
      <c r="AR70" s="137">
        <v>855</v>
      </c>
      <c r="AS70" s="137">
        <v>292.5</v>
      </c>
      <c r="AT70" s="137">
        <v>0</v>
      </c>
      <c r="AU70" s="137">
        <f>AN70+AO70+AP70+AQ70+AR70+AS70+AT70</f>
        <v>1861.9</v>
      </c>
      <c r="AV70" s="115">
        <v>115</v>
      </c>
      <c r="AW70" s="56" t="s">
        <v>84</v>
      </c>
      <c r="AX70" s="56" t="s">
        <v>79</v>
      </c>
      <c r="AY70" s="56" t="s">
        <v>85</v>
      </c>
      <c r="AZ70" s="65">
        <v>30</v>
      </c>
      <c r="BA70" s="56">
        <v>16</v>
      </c>
      <c r="BB70" s="56">
        <v>8</v>
      </c>
      <c r="BC70" s="56">
        <v>24</v>
      </c>
      <c r="BD70" s="58">
        <v>8</v>
      </c>
      <c r="BE70" s="139"/>
      <c r="BF70" s="75">
        <f t="shared" si="6"/>
        <v>269.6</v>
      </c>
      <c r="BG70" s="147">
        <v>0</v>
      </c>
      <c r="BH70" s="147">
        <v>0</v>
      </c>
      <c r="BI70" s="147">
        <v>0</v>
      </c>
      <c r="BJ70" s="147">
        <v>0</v>
      </c>
      <c r="BK70" s="58">
        <v>632.9</v>
      </c>
      <c r="BL70" s="131">
        <v>0</v>
      </c>
      <c r="BM70" s="56">
        <v>8.8</v>
      </c>
    </row>
    <row r="71" spans="1:65" s="3" customFormat="1" ht="12" customHeight="1">
      <c r="A71" s="115">
        <v>11</v>
      </c>
      <c r="B71" s="115" t="s">
        <v>108</v>
      </c>
      <c r="C71" s="125">
        <v>31</v>
      </c>
      <c r="D71" s="115">
        <v>1980</v>
      </c>
      <c r="E71" s="115">
        <v>5</v>
      </c>
      <c r="F71" s="115">
        <v>4</v>
      </c>
      <c r="G71" s="115">
        <v>56</v>
      </c>
      <c r="H71" s="115">
        <v>0</v>
      </c>
      <c r="I71" s="115">
        <v>211.6</v>
      </c>
      <c r="J71" s="56">
        <v>0</v>
      </c>
      <c r="K71" s="56">
        <v>0</v>
      </c>
      <c r="L71" s="125">
        <v>741.2</v>
      </c>
      <c r="M71" s="56">
        <v>82.4</v>
      </c>
      <c r="N71" s="115">
        <v>0</v>
      </c>
      <c r="O71" s="56">
        <v>0</v>
      </c>
      <c r="P71" s="56">
        <v>658.8</v>
      </c>
      <c r="Q71" s="126">
        <v>2673.3</v>
      </c>
      <c r="R71" s="127">
        <v>789.5</v>
      </c>
      <c r="S71" s="80">
        <f t="shared" si="13"/>
        <v>4121.6</v>
      </c>
      <c r="T71" s="125">
        <f>I71:I139+J71:J139+K71:K139</f>
        <v>211.6</v>
      </c>
      <c r="U71" s="133">
        <f t="shared" si="14"/>
        <v>4415.6</v>
      </c>
      <c r="V71" s="80">
        <v>3333.3</v>
      </c>
      <c r="W71" s="181">
        <v>17582</v>
      </c>
      <c r="X71" s="181">
        <v>18.8</v>
      </c>
      <c r="Y71" s="182"/>
      <c r="Z71" s="120" t="s">
        <v>76</v>
      </c>
      <c r="AA71" s="121" t="s">
        <v>77</v>
      </c>
      <c r="AB71" s="56" t="s">
        <v>78</v>
      </c>
      <c r="AC71" s="56" t="s">
        <v>79</v>
      </c>
      <c r="AD71" s="121" t="s">
        <v>45</v>
      </c>
      <c r="AE71" s="115">
        <v>948.4</v>
      </c>
      <c r="AF71" s="56">
        <v>0</v>
      </c>
      <c r="AG71" s="56">
        <v>0</v>
      </c>
      <c r="AH71" s="56">
        <v>0</v>
      </c>
      <c r="AI71" s="115" t="s">
        <v>111</v>
      </c>
      <c r="AJ71" s="115" t="s">
        <v>81</v>
      </c>
      <c r="AK71" s="115" t="s">
        <v>82</v>
      </c>
      <c r="AL71" s="49" t="s">
        <v>107</v>
      </c>
      <c r="AM71" s="115">
        <v>4175</v>
      </c>
      <c r="AN71" s="115">
        <v>302</v>
      </c>
      <c r="AO71" s="115"/>
      <c r="AP71" s="115">
        <v>78</v>
      </c>
      <c r="AQ71" s="115"/>
      <c r="AR71" s="115">
        <v>1034</v>
      </c>
      <c r="AS71" s="115">
        <v>360</v>
      </c>
      <c r="AT71" s="115"/>
      <c r="AU71" s="128">
        <f>AN71:AN139+AO71:AO139+AP71:AP139+AQ71:AQ139+AR71:AR139+AS71:AS139+AT71:AT139</f>
        <v>1774</v>
      </c>
      <c r="AV71" s="115">
        <v>104</v>
      </c>
      <c r="AW71" s="56" t="s">
        <v>84</v>
      </c>
      <c r="AX71" s="56" t="s">
        <v>79</v>
      </c>
      <c r="AY71" s="56" t="s">
        <v>138</v>
      </c>
      <c r="AZ71" s="65">
        <v>160</v>
      </c>
      <c r="BA71" s="56">
        <v>16</v>
      </c>
      <c r="BB71" s="56">
        <v>8</v>
      </c>
      <c r="BC71" s="56">
        <v>24</v>
      </c>
      <c r="BD71" s="58">
        <v>8</v>
      </c>
      <c r="BE71" s="139"/>
      <c r="BF71" s="75">
        <f t="shared" si="6"/>
        <v>211.6</v>
      </c>
      <c r="BG71" s="147">
        <v>0</v>
      </c>
      <c r="BH71" s="147">
        <v>0</v>
      </c>
      <c r="BI71" s="147">
        <v>0</v>
      </c>
      <c r="BJ71" s="147">
        <v>0</v>
      </c>
      <c r="BK71" s="58">
        <v>82.4</v>
      </c>
      <c r="BL71" s="131">
        <v>0</v>
      </c>
      <c r="BM71" s="56">
        <v>8.1</v>
      </c>
    </row>
    <row r="72" spans="1:65" s="3" customFormat="1" ht="12" customHeight="1">
      <c r="A72" s="115">
        <v>12</v>
      </c>
      <c r="B72" s="115" t="s">
        <v>108</v>
      </c>
      <c r="C72" s="125">
        <v>35</v>
      </c>
      <c r="D72" s="115">
        <v>1977</v>
      </c>
      <c r="E72" s="115">
        <v>5</v>
      </c>
      <c r="F72" s="115">
        <v>8</v>
      </c>
      <c r="G72" s="115">
        <v>118</v>
      </c>
      <c r="H72" s="115">
        <v>0</v>
      </c>
      <c r="I72" s="115">
        <v>356.7</v>
      </c>
      <c r="J72" s="56">
        <v>0</v>
      </c>
      <c r="K72" s="56">
        <v>0</v>
      </c>
      <c r="L72" s="125">
        <v>1427.9</v>
      </c>
      <c r="M72" s="115">
        <v>1427.9</v>
      </c>
      <c r="N72" s="56">
        <v>0</v>
      </c>
      <c r="O72" s="56">
        <v>0</v>
      </c>
      <c r="P72" s="56">
        <v>0</v>
      </c>
      <c r="Q72" s="126">
        <v>5690.4</v>
      </c>
      <c r="R72" s="127">
        <v>346.2</v>
      </c>
      <c r="S72" s="80">
        <f t="shared" si="13"/>
        <v>6036.599999999999</v>
      </c>
      <c r="T72" s="125">
        <f>I72:I141+J72:J141+K72:K141</f>
        <v>356.7</v>
      </c>
      <c r="U72" s="133">
        <f t="shared" si="14"/>
        <v>7821.2</v>
      </c>
      <c r="V72" s="117">
        <v>5702.5</v>
      </c>
      <c r="W72" s="159">
        <v>22847</v>
      </c>
      <c r="X72" s="159">
        <v>16</v>
      </c>
      <c r="Y72" s="119"/>
      <c r="Z72" s="120" t="s">
        <v>76</v>
      </c>
      <c r="AA72" s="121" t="s">
        <v>77</v>
      </c>
      <c r="AB72" s="56" t="s">
        <v>78</v>
      </c>
      <c r="AC72" s="56" t="s">
        <v>79</v>
      </c>
      <c r="AD72" s="121" t="s">
        <v>45</v>
      </c>
      <c r="AE72" s="115">
        <v>1447.9</v>
      </c>
      <c r="AF72" s="56">
        <v>0</v>
      </c>
      <c r="AG72" s="56">
        <v>0</v>
      </c>
      <c r="AH72" s="56">
        <v>0</v>
      </c>
      <c r="AI72" s="115" t="s">
        <v>80</v>
      </c>
      <c r="AJ72" s="115" t="s">
        <v>81</v>
      </c>
      <c r="AK72" s="115" t="s">
        <v>82</v>
      </c>
      <c r="AL72" s="49" t="s">
        <v>107</v>
      </c>
      <c r="AM72" s="115">
        <v>6559</v>
      </c>
      <c r="AN72" s="128">
        <v>640</v>
      </c>
      <c r="AO72" s="128"/>
      <c r="AP72" s="128">
        <v>317</v>
      </c>
      <c r="AQ72" s="128"/>
      <c r="AR72" s="128">
        <v>1069</v>
      </c>
      <c r="AS72" s="128">
        <v>2285.1</v>
      </c>
      <c r="AT72" s="128">
        <v>820</v>
      </c>
      <c r="AU72" s="128">
        <f>AN72:AN141+AO72:AO141+AP72:AP141+AQ72:AQ141+AR72:AR141+AS72:AS141+AT72:AT141</f>
        <v>5131.1</v>
      </c>
      <c r="AV72" s="115">
        <v>234</v>
      </c>
      <c r="AW72" s="56" t="s">
        <v>84</v>
      </c>
      <c r="AX72" s="56" t="s">
        <v>79</v>
      </c>
      <c r="AY72" s="56" t="s">
        <v>138</v>
      </c>
      <c r="AZ72" s="65">
        <v>2178</v>
      </c>
      <c r="BA72" s="56">
        <v>19</v>
      </c>
      <c r="BB72" s="56">
        <v>51</v>
      </c>
      <c r="BC72" s="56">
        <v>38</v>
      </c>
      <c r="BD72" s="58">
        <v>10</v>
      </c>
      <c r="BE72" s="139"/>
      <c r="BF72" s="75">
        <f t="shared" si="6"/>
        <v>356.7</v>
      </c>
      <c r="BG72" s="147">
        <v>0</v>
      </c>
      <c r="BH72" s="147">
        <v>0</v>
      </c>
      <c r="BI72" s="147">
        <v>0</v>
      </c>
      <c r="BJ72" s="147">
        <v>0</v>
      </c>
      <c r="BK72" s="124">
        <v>1427.9</v>
      </c>
      <c r="BL72" s="131">
        <v>0</v>
      </c>
      <c r="BM72" s="56">
        <v>26</v>
      </c>
    </row>
    <row r="73" spans="1:65" ht="12" customHeight="1">
      <c r="A73" s="115">
        <v>13</v>
      </c>
      <c r="B73" s="115" t="s">
        <v>119</v>
      </c>
      <c r="C73" s="125">
        <v>1</v>
      </c>
      <c r="D73" s="115">
        <v>1950</v>
      </c>
      <c r="E73" s="115">
        <v>3</v>
      </c>
      <c r="F73" s="115">
        <v>3</v>
      </c>
      <c r="G73" s="115">
        <v>20</v>
      </c>
      <c r="H73" s="115">
        <v>0</v>
      </c>
      <c r="I73" s="115">
        <v>139</v>
      </c>
      <c r="J73" s="56">
        <v>0</v>
      </c>
      <c r="K73" s="56">
        <v>0</v>
      </c>
      <c r="L73" s="125">
        <v>192.7</v>
      </c>
      <c r="M73" s="56">
        <v>152.4</v>
      </c>
      <c r="N73" s="115"/>
      <c r="O73" s="56">
        <v>40.3</v>
      </c>
      <c r="P73" s="56">
        <v>0</v>
      </c>
      <c r="Q73" s="207">
        <v>1040</v>
      </c>
      <c r="R73" s="127">
        <v>635.5</v>
      </c>
      <c r="S73" s="80">
        <f t="shared" si="13"/>
        <v>1715.8</v>
      </c>
      <c r="T73" s="50">
        <f>I34:I108+J34:J108+K34:K108</f>
        <v>139</v>
      </c>
      <c r="U73" s="56">
        <f t="shared" si="14"/>
        <v>2007.2</v>
      </c>
      <c r="V73" s="117">
        <v>1679.1</v>
      </c>
      <c r="W73" s="151">
        <v>9796</v>
      </c>
      <c r="X73" s="151">
        <v>13.2</v>
      </c>
      <c r="Y73" s="119"/>
      <c r="Z73" s="120" t="s">
        <v>76</v>
      </c>
      <c r="AA73" s="121" t="s">
        <v>77</v>
      </c>
      <c r="AB73" s="56" t="s">
        <v>78</v>
      </c>
      <c r="AC73" s="56" t="s">
        <v>79</v>
      </c>
      <c r="AD73" s="121" t="s">
        <v>45</v>
      </c>
      <c r="AE73" s="115"/>
      <c r="AF73" s="115">
        <v>1249</v>
      </c>
      <c r="AG73" s="56">
        <v>0</v>
      </c>
      <c r="AH73" s="115"/>
      <c r="AI73" s="115" t="s">
        <v>111</v>
      </c>
      <c r="AJ73" s="115" t="s">
        <v>81</v>
      </c>
      <c r="AK73" s="115" t="s">
        <v>106</v>
      </c>
      <c r="AL73" s="49" t="s">
        <v>107</v>
      </c>
      <c r="AM73" s="115">
        <v>1844</v>
      </c>
      <c r="AN73" s="135">
        <v>271</v>
      </c>
      <c r="AO73" s="135">
        <v>131</v>
      </c>
      <c r="AP73" s="135">
        <v>0</v>
      </c>
      <c r="AQ73" s="135">
        <v>0</v>
      </c>
      <c r="AR73" s="135">
        <v>0</v>
      </c>
      <c r="AS73" s="135">
        <v>240</v>
      </c>
      <c r="AT73" s="135">
        <v>0</v>
      </c>
      <c r="AU73" s="208">
        <f>AN35:AN107+AO35:AO107+AP35:AP107+AQ35:AQ107+AR35:AR107+AS35:AS107+AT35:AT107</f>
        <v>642</v>
      </c>
      <c r="AV73" s="115">
        <v>29</v>
      </c>
      <c r="AW73" s="75" t="s">
        <v>84</v>
      </c>
      <c r="AX73" s="75" t="s">
        <v>79</v>
      </c>
      <c r="AY73" s="75" t="s">
        <v>85</v>
      </c>
      <c r="AZ73" s="202">
        <v>10</v>
      </c>
      <c r="BA73" s="75">
        <v>6</v>
      </c>
      <c r="BB73" s="75">
        <v>14</v>
      </c>
      <c r="BC73" s="75"/>
      <c r="BD73" s="34"/>
      <c r="BE73" s="106"/>
      <c r="BF73" s="75">
        <f t="shared" si="6"/>
        <v>139</v>
      </c>
      <c r="BG73" s="109">
        <v>0</v>
      </c>
      <c r="BH73" s="109">
        <v>0</v>
      </c>
      <c r="BI73" s="109">
        <v>0</v>
      </c>
      <c r="BJ73" s="109">
        <v>0</v>
      </c>
      <c r="BK73" s="58">
        <v>152.4</v>
      </c>
      <c r="BL73" s="131">
        <v>742.1</v>
      </c>
      <c r="BM73" s="75">
        <v>0</v>
      </c>
    </row>
    <row r="74" spans="1:65" ht="12" customHeight="1">
      <c r="A74" s="115">
        <v>14</v>
      </c>
      <c r="B74" s="115" t="s">
        <v>119</v>
      </c>
      <c r="C74" s="125">
        <v>4</v>
      </c>
      <c r="D74" s="115">
        <v>1951</v>
      </c>
      <c r="E74" s="115">
        <v>3</v>
      </c>
      <c r="F74" s="115">
        <v>2</v>
      </c>
      <c r="G74" s="115">
        <v>14</v>
      </c>
      <c r="H74" s="115">
        <v>0</v>
      </c>
      <c r="I74" s="115">
        <v>122.1</v>
      </c>
      <c r="J74" s="56">
        <v>0</v>
      </c>
      <c r="K74" s="56">
        <v>0</v>
      </c>
      <c r="L74" s="125">
        <v>321.7</v>
      </c>
      <c r="M74" s="115">
        <v>321.7</v>
      </c>
      <c r="N74" s="56">
        <v>0</v>
      </c>
      <c r="O74" s="56">
        <v>0</v>
      </c>
      <c r="P74" s="115">
        <v>0</v>
      </c>
      <c r="Q74" s="134">
        <v>843.2</v>
      </c>
      <c r="R74" s="127">
        <v>281.8</v>
      </c>
      <c r="S74" s="80">
        <f t="shared" si="13"/>
        <v>1125</v>
      </c>
      <c r="T74" s="50">
        <f>I35:I110+J35:J110+K35:K110</f>
        <v>122.1</v>
      </c>
      <c r="U74" s="56">
        <f t="shared" si="14"/>
        <v>1568.8</v>
      </c>
      <c r="V74" s="117">
        <v>1131.6</v>
      </c>
      <c r="W74" s="151">
        <v>7132</v>
      </c>
      <c r="X74" s="151">
        <v>13</v>
      </c>
      <c r="Y74" s="119"/>
      <c r="Z74" s="120" t="s">
        <v>76</v>
      </c>
      <c r="AA74" s="121" t="s">
        <v>77</v>
      </c>
      <c r="AB74" s="56" t="s">
        <v>78</v>
      </c>
      <c r="AC74" s="56" t="s">
        <v>79</v>
      </c>
      <c r="AD74" s="121" t="s">
        <v>45</v>
      </c>
      <c r="AE74" s="115"/>
      <c r="AG74" s="56">
        <v>0</v>
      </c>
      <c r="AH74" s="115">
        <v>803.9</v>
      </c>
      <c r="AI74" s="115" t="s">
        <v>105</v>
      </c>
      <c r="AJ74" s="115" t="s">
        <v>93</v>
      </c>
      <c r="AK74" s="115" t="s">
        <v>106</v>
      </c>
      <c r="AL74" s="49" t="s">
        <v>107</v>
      </c>
      <c r="AM74" s="115">
        <v>1888</v>
      </c>
      <c r="AN74" s="128">
        <v>368</v>
      </c>
      <c r="AO74" s="128">
        <v>126</v>
      </c>
      <c r="AP74" s="128">
        <v>75</v>
      </c>
      <c r="AQ74" s="128"/>
      <c r="AR74" s="128">
        <v>430.4</v>
      </c>
      <c r="AS74" s="128">
        <v>340</v>
      </c>
      <c r="AT74" s="128"/>
      <c r="AU74" s="123">
        <f>AN35:AN110+AO35:AO110+AP35:AP110+AQ35:AQ110+AR35:AR110+AS35:AS110+AT35:AT110</f>
        <v>1339.4</v>
      </c>
      <c r="AV74" s="115">
        <v>30</v>
      </c>
      <c r="AW74" s="75" t="s">
        <v>84</v>
      </c>
      <c r="AX74" s="75" t="s">
        <v>79</v>
      </c>
      <c r="AY74" s="75" t="s">
        <v>85</v>
      </c>
      <c r="AZ74" s="202">
        <v>190</v>
      </c>
      <c r="BA74" s="75"/>
      <c r="BB74" s="75">
        <v>6</v>
      </c>
      <c r="BC74" s="75">
        <v>9</v>
      </c>
      <c r="BD74" s="34"/>
      <c r="BE74" s="106"/>
      <c r="BF74" s="75">
        <f t="shared" si="6"/>
        <v>122.1</v>
      </c>
      <c r="BG74" s="109">
        <v>0</v>
      </c>
      <c r="BH74" s="109">
        <v>0</v>
      </c>
      <c r="BI74" s="109">
        <v>0</v>
      </c>
      <c r="BJ74" s="109">
        <v>0</v>
      </c>
      <c r="BK74" s="124">
        <v>321.7</v>
      </c>
      <c r="BL74" s="131">
        <v>548.6</v>
      </c>
      <c r="BM74" s="75">
        <v>5.4</v>
      </c>
    </row>
    <row r="75" spans="1:65" ht="12.75" customHeight="1">
      <c r="A75" s="115">
        <v>14</v>
      </c>
      <c r="B75" s="115" t="s">
        <v>119</v>
      </c>
      <c r="C75" s="125">
        <v>5</v>
      </c>
      <c r="D75" s="115">
        <v>1953</v>
      </c>
      <c r="E75" s="115">
        <v>3</v>
      </c>
      <c r="F75" s="115">
        <v>2</v>
      </c>
      <c r="G75" s="115">
        <v>20</v>
      </c>
      <c r="H75" s="115">
        <v>0</v>
      </c>
      <c r="I75" s="115">
        <v>131.4</v>
      </c>
      <c r="J75" s="56">
        <v>0</v>
      </c>
      <c r="K75" s="56">
        <v>0</v>
      </c>
      <c r="L75" s="125">
        <v>435.2</v>
      </c>
      <c r="M75" s="115">
        <v>435.2</v>
      </c>
      <c r="N75" s="56">
        <v>0</v>
      </c>
      <c r="O75" s="56">
        <v>0</v>
      </c>
      <c r="P75" s="56">
        <v>0</v>
      </c>
      <c r="Q75" s="134">
        <v>1205.9</v>
      </c>
      <c r="R75" s="127">
        <v>244.9</v>
      </c>
      <c r="S75" s="80">
        <f t="shared" si="13"/>
        <v>1450.8000000000002</v>
      </c>
      <c r="T75" s="56">
        <f>I75:I155+J75:J155+K75:K155</f>
        <v>131.4</v>
      </c>
      <c r="U75" s="56">
        <f t="shared" si="14"/>
        <v>2017.4</v>
      </c>
      <c r="V75" s="117">
        <v>1458.5</v>
      </c>
      <c r="W75" s="151">
        <v>8826</v>
      </c>
      <c r="X75" s="151">
        <v>12.6</v>
      </c>
      <c r="Y75" s="119"/>
      <c r="Z75" s="120" t="s">
        <v>76</v>
      </c>
      <c r="AA75" s="121" t="s">
        <v>77</v>
      </c>
      <c r="AB75" s="56" t="s">
        <v>78</v>
      </c>
      <c r="AC75" s="56" t="s">
        <v>79</v>
      </c>
      <c r="AD75" s="121" t="s">
        <v>45</v>
      </c>
      <c r="AE75" s="115"/>
      <c r="AF75" s="115"/>
      <c r="AG75" s="56">
        <v>0</v>
      </c>
      <c r="AH75" s="115">
        <v>987.7</v>
      </c>
      <c r="AI75" s="115" t="s">
        <v>105</v>
      </c>
      <c r="AJ75" s="115" t="s">
        <v>93</v>
      </c>
      <c r="AK75" s="115" t="s">
        <v>120</v>
      </c>
      <c r="AL75" s="49" t="s">
        <v>107</v>
      </c>
      <c r="AM75" s="115">
        <v>1452</v>
      </c>
      <c r="AN75" s="115">
        <v>314.5</v>
      </c>
      <c r="AO75" s="115">
        <v>47</v>
      </c>
      <c r="AP75" s="115">
        <v>110</v>
      </c>
      <c r="AQ75" s="115"/>
      <c r="AR75" s="115">
        <v>175</v>
      </c>
      <c r="AS75" s="115">
        <v>105</v>
      </c>
      <c r="AT75" s="115"/>
      <c r="AU75" s="123">
        <f>AN75:AN155+AO75:AO155+AP75:AP155+AQ75:AQ155+AR75:AR155+AS75:AS155+AT75:AT155</f>
        <v>751.5</v>
      </c>
      <c r="AV75" s="115">
        <v>37</v>
      </c>
      <c r="AW75" s="56" t="s">
        <v>97</v>
      </c>
      <c r="AX75" s="56" t="s">
        <v>79</v>
      </c>
      <c r="AY75" s="56" t="s">
        <v>85</v>
      </c>
      <c r="AZ75" s="50">
        <v>6</v>
      </c>
      <c r="BA75" s="56">
        <v>1</v>
      </c>
      <c r="BB75" s="56">
        <v>14</v>
      </c>
      <c r="BC75" s="75">
        <v>5</v>
      </c>
      <c r="BD75" s="34"/>
      <c r="BE75" s="106"/>
      <c r="BF75" s="75">
        <f t="shared" si="6"/>
        <v>131.4</v>
      </c>
      <c r="BG75" s="109">
        <v>0</v>
      </c>
      <c r="BH75" s="109">
        <v>0</v>
      </c>
      <c r="BI75" s="109">
        <v>0</v>
      </c>
      <c r="BJ75" s="109">
        <v>0</v>
      </c>
      <c r="BK75" s="124">
        <v>435.2</v>
      </c>
      <c r="BL75" s="131">
        <v>700.5</v>
      </c>
      <c r="BM75" s="75">
        <v>3.96</v>
      </c>
    </row>
    <row r="76" spans="1:65" ht="12.75" customHeight="1">
      <c r="A76" s="115">
        <v>15</v>
      </c>
      <c r="B76" s="115" t="s">
        <v>119</v>
      </c>
      <c r="C76" s="125">
        <v>6</v>
      </c>
      <c r="D76" s="115">
        <v>1952</v>
      </c>
      <c r="E76" s="115">
        <v>3</v>
      </c>
      <c r="F76" s="115">
        <v>2</v>
      </c>
      <c r="G76" s="115">
        <v>18</v>
      </c>
      <c r="H76" s="115">
        <v>0</v>
      </c>
      <c r="I76" s="115">
        <v>131.4</v>
      </c>
      <c r="J76" s="56">
        <v>0</v>
      </c>
      <c r="K76" s="56">
        <v>0</v>
      </c>
      <c r="L76" s="125">
        <v>455.5</v>
      </c>
      <c r="M76" s="115">
        <v>455.5</v>
      </c>
      <c r="N76" s="56">
        <v>0</v>
      </c>
      <c r="O76" s="56">
        <v>0</v>
      </c>
      <c r="P76" s="56">
        <v>0</v>
      </c>
      <c r="Q76" s="126">
        <v>1142</v>
      </c>
      <c r="R76" s="127">
        <v>0</v>
      </c>
      <c r="S76" s="80">
        <f t="shared" si="13"/>
        <v>1142</v>
      </c>
      <c r="T76" s="50">
        <v>131.4</v>
      </c>
      <c r="U76" s="56">
        <f t="shared" si="14"/>
        <v>1728.9</v>
      </c>
      <c r="V76" s="117">
        <v>1148.1</v>
      </c>
      <c r="W76" s="151">
        <v>7426</v>
      </c>
      <c r="X76" s="151">
        <v>13</v>
      </c>
      <c r="Y76" s="119"/>
      <c r="Z76" s="120" t="s">
        <v>76</v>
      </c>
      <c r="AA76" s="121" t="s">
        <v>77</v>
      </c>
      <c r="AB76" s="56" t="s">
        <v>78</v>
      </c>
      <c r="AC76" s="56" t="s">
        <v>79</v>
      </c>
      <c r="AD76" s="121" t="s">
        <v>45</v>
      </c>
      <c r="AE76" s="115"/>
      <c r="AF76" s="105"/>
      <c r="AG76" s="56">
        <v>0</v>
      </c>
      <c r="AH76" s="115">
        <v>840</v>
      </c>
      <c r="AI76" s="115" t="s">
        <v>105</v>
      </c>
      <c r="AJ76" s="115" t="s">
        <v>93</v>
      </c>
      <c r="AK76" s="115" t="s">
        <v>106</v>
      </c>
      <c r="AL76" s="49" t="s">
        <v>107</v>
      </c>
      <c r="AM76" s="115">
        <v>1957</v>
      </c>
      <c r="AN76" s="128">
        <v>299.3</v>
      </c>
      <c r="AO76" s="128">
        <v>0</v>
      </c>
      <c r="AP76" s="128">
        <v>145.1</v>
      </c>
      <c r="AQ76" s="128"/>
      <c r="AR76" s="128">
        <v>302</v>
      </c>
      <c r="AS76" s="128">
        <v>639</v>
      </c>
      <c r="AT76" s="128"/>
      <c r="AU76" s="137">
        <f>AN76+AO76+AP76+AQ76+AR76+AS76+AT76</f>
        <v>1385.4</v>
      </c>
      <c r="AV76" s="115">
        <v>37</v>
      </c>
      <c r="AW76" s="75" t="s">
        <v>84</v>
      </c>
      <c r="AX76" s="75" t="s">
        <v>79</v>
      </c>
      <c r="AY76" s="75" t="s">
        <v>85</v>
      </c>
      <c r="AZ76" s="202">
        <v>286</v>
      </c>
      <c r="BA76" s="75"/>
      <c r="BB76" s="75">
        <v>6</v>
      </c>
      <c r="BC76" s="75">
        <v>12</v>
      </c>
      <c r="BD76" s="34"/>
      <c r="BE76" s="106"/>
      <c r="BF76" s="75">
        <f t="shared" si="6"/>
        <v>131.4</v>
      </c>
      <c r="BG76" s="109">
        <v>0</v>
      </c>
      <c r="BH76" s="109">
        <v>0</v>
      </c>
      <c r="BI76" s="109">
        <v>0</v>
      </c>
      <c r="BJ76" s="109">
        <v>0</v>
      </c>
      <c r="BK76" s="124">
        <v>455.5</v>
      </c>
      <c r="BL76" s="131">
        <v>571.2</v>
      </c>
      <c r="BM76" s="75">
        <v>8.2</v>
      </c>
    </row>
    <row r="77" spans="1:65" ht="11.25" customHeight="1">
      <c r="A77" s="115">
        <v>16</v>
      </c>
      <c r="B77" s="115" t="s">
        <v>119</v>
      </c>
      <c r="C77" s="125">
        <v>7</v>
      </c>
      <c r="D77" s="115">
        <v>1956</v>
      </c>
      <c r="E77" s="115">
        <v>3</v>
      </c>
      <c r="F77" s="115">
        <v>3</v>
      </c>
      <c r="G77" s="115">
        <v>23</v>
      </c>
      <c r="H77" s="115">
        <v>0</v>
      </c>
      <c r="I77" s="115">
        <v>174.4</v>
      </c>
      <c r="J77" s="56">
        <v>0</v>
      </c>
      <c r="K77" s="56">
        <v>0</v>
      </c>
      <c r="L77" s="125">
        <v>315.3</v>
      </c>
      <c r="M77" s="56">
        <v>304.08</v>
      </c>
      <c r="N77" s="56"/>
      <c r="O77" s="171">
        <v>11.22</v>
      </c>
      <c r="P77" s="56">
        <v>0</v>
      </c>
      <c r="Q77" s="134">
        <v>1352</v>
      </c>
      <c r="R77" s="127">
        <v>444.1</v>
      </c>
      <c r="S77" s="80">
        <f t="shared" si="13"/>
        <v>1807.32</v>
      </c>
      <c r="T77" s="50">
        <v>174.4</v>
      </c>
      <c r="U77" s="56">
        <f t="shared" si="14"/>
        <v>2285.8</v>
      </c>
      <c r="V77" s="117">
        <v>1818.6</v>
      </c>
      <c r="W77" s="159">
        <v>11199</v>
      </c>
      <c r="X77" s="159">
        <v>14.4</v>
      </c>
      <c r="Y77" s="119"/>
      <c r="Z77" s="120" t="s">
        <v>76</v>
      </c>
      <c r="AA77" s="121" t="s">
        <v>77</v>
      </c>
      <c r="AB77" s="56" t="s">
        <v>78</v>
      </c>
      <c r="AC77" s="56" t="s">
        <v>79</v>
      </c>
      <c r="AD77" s="121" t="s">
        <v>45</v>
      </c>
      <c r="AE77" s="115"/>
      <c r="AG77" s="56">
        <v>0</v>
      </c>
      <c r="AH77" s="115">
        <v>1221.2</v>
      </c>
      <c r="AI77" s="115" t="s">
        <v>111</v>
      </c>
      <c r="AJ77" s="115" t="s">
        <v>93</v>
      </c>
      <c r="AK77" s="115" t="s">
        <v>118</v>
      </c>
      <c r="AL77" s="49" t="s">
        <v>107</v>
      </c>
      <c r="AM77" s="115">
        <v>2250</v>
      </c>
      <c r="AN77" s="128">
        <v>174</v>
      </c>
      <c r="AO77" s="128">
        <v>241.5</v>
      </c>
      <c r="AP77" s="128">
        <v>61</v>
      </c>
      <c r="AQ77" s="128"/>
      <c r="AR77" s="128">
        <v>455.5</v>
      </c>
      <c r="AS77" s="128">
        <v>242</v>
      </c>
      <c r="AT77" s="128">
        <v>210</v>
      </c>
      <c r="AU77" s="74">
        <f>AN77+AO77+AP77+AQ77+AR77+AS77+AT77</f>
        <v>1384</v>
      </c>
      <c r="AV77" s="115">
        <v>44</v>
      </c>
      <c r="AW77" s="75" t="s">
        <v>97</v>
      </c>
      <c r="AX77" s="75" t="s">
        <v>79</v>
      </c>
      <c r="AY77" s="75" t="s">
        <v>85</v>
      </c>
      <c r="AZ77" s="202">
        <v>480</v>
      </c>
      <c r="BA77" s="75"/>
      <c r="BB77" s="75">
        <v>12</v>
      </c>
      <c r="BC77" s="75">
        <v>9</v>
      </c>
      <c r="BD77" s="34">
        <v>2</v>
      </c>
      <c r="BE77" s="106"/>
      <c r="BF77" s="75">
        <f t="shared" si="6"/>
        <v>174.4</v>
      </c>
      <c r="BG77" s="109">
        <v>0</v>
      </c>
      <c r="BH77" s="109">
        <v>0</v>
      </c>
      <c r="BI77" s="109">
        <v>0</v>
      </c>
      <c r="BJ77" s="109">
        <v>0</v>
      </c>
      <c r="BK77" s="58">
        <v>304.08</v>
      </c>
      <c r="BL77" s="131">
        <v>866.1</v>
      </c>
      <c r="BM77" s="75">
        <v>9.6</v>
      </c>
    </row>
    <row r="78" spans="1:65" ht="13.5" customHeight="1">
      <c r="A78" s="115">
        <v>17</v>
      </c>
      <c r="B78" s="115" t="s">
        <v>119</v>
      </c>
      <c r="C78" s="125">
        <v>9</v>
      </c>
      <c r="D78" s="115">
        <v>1963</v>
      </c>
      <c r="E78" s="115">
        <v>5</v>
      </c>
      <c r="F78" s="115">
        <v>4</v>
      </c>
      <c r="G78" s="115">
        <v>64</v>
      </c>
      <c r="H78" s="115">
        <v>0</v>
      </c>
      <c r="I78" s="115">
        <v>193.5</v>
      </c>
      <c r="J78" s="56">
        <v>0</v>
      </c>
      <c r="K78" s="56">
        <v>0</v>
      </c>
      <c r="L78" s="125">
        <v>693.9</v>
      </c>
      <c r="M78" s="56">
        <v>515.5</v>
      </c>
      <c r="N78" s="115">
        <v>178.4</v>
      </c>
      <c r="O78" s="56">
        <v>0</v>
      </c>
      <c r="P78" s="56">
        <v>0</v>
      </c>
      <c r="Q78" s="134">
        <v>2480.9</v>
      </c>
      <c r="R78" s="127">
        <v>631.7</v>
      </c>
      <c r="S78" s="80">
        <f t="shared" si="13"/>
        <v>3112.6000000000004</v>
      </c>
      <c r="T78" s="50">
        <f>I32:I117+J32:J117+K32:K117</f>
        <v>193.5</v>
      </c>
      <c r="U78" s="56">
        <f t="shared" si="14"/>
        <v>4000</v>
      </c>
      <c r="V78" s="117">
        <v>3115.4</v>
      </c>
      <c r="W78" s="151">
        <v>13219</v>
      </c>
      <c r="X78" s="151">
        <v>14.9</v>
      </c>
      <c r="Y78" s="119"/>
      <c r="Z78" s="120" t="s">
        <v>76</v>
      </c>
      <c r="AA78" s="121" t="s">
        <v>77</v>
      </c>
      <c r="AB78" s="56" t="s">
        <v>78</v>
      </c>
      <c r="AC78" s="56" t="s">
        <v>79</v>
      </c>
      <c r="AD78" s="121" t="s">
        <v>45</v>
      </c>
      <c r="AE78" s="115"/>
      <c r="AF78" s="115">
        <v>1246</v>
      </c>
      <c r="AG78" s="56">
        <v>0</v>
      </c>
      <c r="AH78" s="115"/>
      <c r="AI78" s="115" t="s">
        <v>111</v>
      </c>
      <c r="AJ78" s="115" t="s">
        <v>81</v>
      </c>
      <c r="AK78" s="115" t="s">
        <v>106</v>
      </c>
      <c r="AL78" s="49" t="s">
        <v>107</v>
      </c>
      <c r="AM78" s="115">
        <v>3042</v>
      </c>
      <c r="AN78" s="128">
        <v>388</v>
      </c>
      <c r="AO78" s="128">
        <v>31.3</v>
      </c>
      <c r="AP78" s="128">
        <v>271</v>
      </c>
      <c r="AQ78" s="128"/>
      <c r="AR78" s="128">
        <v>1041</v>
      </c>
      <c r="AS78" s="128">
        <v>275</v>
      </c>
      <c r="AT78" s="128">
        <v>152</v>
      </c>
      <c r="AU78" s="123">
        <f>AN32:AN117+AO32:AO117+AP32:AP117+AQ32:AQ117+AR32:AR117+AS32:AS117+AT32:AT117</f>
        <v>2158.3</v>
      </c>
      <c r="AV78" s="115">
        <v>99</v>
      </c>
      <c r="AW78" s="75" t="s">
        <v>97</v>
      </c>
      <c r="AX78" s="75" t="s">
        <v>79</v>
      </c>
      <c r="AY78" s="75" t="s">
        <v>85</v>
      </c>
      <c r="AZ78" s="202">
        <v>250</v>
      </c>
      <c r="BA78" s="75">
        <v>16</v>
      </c>
      <c r="BB78" s="75">
        <v>43</v>
      </c>
      <c r="BC78" s="75">
        <v>5</v>
      </c>
      <c r="BD78" s="34"/>
      <c r="BE78" s="106"/>
      <c r="BF78" s="75">
        <f t="shared" si="6"/>
        <v>193.5</v>
      </c>
      <c r="BG78" s="109">
        <v>0</v>
      </c>
      <c r="BH78" s="109">
        <v>0</v>
      </c>
      <c r="BI78" s="109">
        <v>0</v>
      </c>
      <c r="BJ78" s="109">
        <v>0</v>
      </c>
      <c r="BK78" s="58">
        <v>515.5</v>
      </c>
      <c r="BL78" s="131">
        <v>883.7</v>
      </c>
      <c r="BM78" s="75">
        <v>8.28</v>
      </c>
    </row>
    <row r="79" spans="1:65" ht="11.25" customHeight="1">
      <c r="A79" s="115">
        <v>18</v>
      </c>
      <c r="B79" s="115" t="s">
        <v>119</v>
      </c>
      <c r="C79" s="125">
        <v>11</v>
      </c>
      <c r="D79" s="115">
        <v>1964</v>
      </c>
      <c r="E79" s="115">
        <v>5</v>
      </c>
      <c r="F79" s="115">
        <v>4</v>
      </c>
      <c r="G79" s="115">
        <v>77</v>
      </c>
      <c r="H79" s="115">
        <v>0</v>
      </c>
      <c r="I79" s="115">
        <v>244</v>
      </c>
      <c r="J79" s="56">
        <v>0</v>
      </c>
      <c r="K79" s="56">
        <v>0</v>
      </c>
      <c r="L79" s="125">
        <v>698.3</v>
      </c>
      <c r="M79" s="115">
        <v>698.3</v>
      </c>
      <c r="N79" s="56">
        <v>0</v>
      </c>
      <c r="O79" s="56">
        <v>0</v>
      </c>
      <c r="P79" s="56">
        <v>0</v>
      </c>
      <c r="Q79" s="134">
        <v>3077.7</v>
      </c>
      <c r="R79" s="127">
        <v>115.7</v>
      </c>
      <c r="S79" s="80">
        <f t="shared" si="13"/>
        <v>3193.3999999999996</v>
      </c>
      <c r="T79" s="50">
        <f>I32:I118+J32:J118+K32:K118</f>
        <v>244</v>
      </c>
      <c r="U79" s="56">
        <f t="shared" si="14"/>
        <v>4135.7</v>
      </c>
      <c r="V79" s="117">
        <v>3189.9</v>
      </c>
      <c r="W79" s="151">
        <v>15248</v>
      </c>
      <c r="X79" s="151">
        <v>17.3</v>
      </c>
      <c r="Y79" s="119"/>
      <c r="Z79" s="120" t="s">
        <v>76</v>
      </c>
      <c r="AA79" s="121" t="s">
        <v>77</v>
      </c>
      <c r="AB79" s="56" t="s">
        <v>78</v>
      </c>
      <c r="AC79" s="56" t="s">
        <v>79</v>
      </c>
      <c r="AD79" s="121" t="s">
        <v>45</v>
      </c>
      <c r="AE79" s="115"/>
      <c r="AF79" s="115">
        <v>1246</v>
      </c>
      <c r="AG79" s="56">
        <v>0</v>
      </c>
      <c r="AH79" s="115"/>
      <c r="AI79" s="115" t="s">
        <v>111</v>
      </c>
      <c r="AJ79" s="115" t="s">
        <v>81</v>
      </c>
      <c r="AK79" s="115" t="s">
        <v>106</v>
      </c>
      <c r="AL79" s="49" t="s">
        <v>107</v>
      </c>
      <c r="AM79" s="115">
        <v>3719</v>
      </c>
      <c r="AN79" s="128">
        <v>235</v>
      </c>
      <c r="AO79" s="128">
        <v>383</v>
      </c>
      <c r="AP79" s="128">
        <v>81</v>
      </c>
      <c r="AQ79" s="128"/>
      <c r="AR79" s="128">
        <v>1157.3</v>
      </c>
      <c r="AS79" s="128">
        <v>809</v>
      </c>
      <c r="AT79" s="128">
        <v>170</v>
      </c>
      <c r="AU79" s="123">
        <f>AN32:AN118+AO32:AO118+AP32:AP118+AQ32:AQ118+AR32:AR118+AS32:AS118+AT32:AT118</f>
        <v>2835.3</v>
      </c>
      <c r="AV79" s="115">
        <v>133</v>
      </c>
      <c r="AW79" s="75" t="s">
        <v>84</v>
      </c>
      <c r="AX79" s="75" t="s">
        <v>79</v>
      </c>
      <c r="AY79" s="75" t="s">
        <v>85</v>
      </c>
      <c r="AZ79" s="202">
        <v>410</v>
      </c>
      <c r="BA79" s="75">
        <v>19</v>
      </c>
      <c r="BB79" s="75">
        <v>40</v>
      </c>
      <c r="BC79" s="75">
        <v>18</v>
      </c>
      <c r="BD79" s="34"/>
      <c r="BE79" s="106"/>
      <c r="BF79" s="75">
        <f t="shared" si="6"/>
        <v>244</v>
      </c>
      <c r="BG79" s="109">
        <v>0</v>
      </c>
      <c r="BH79" s="109">
        <v>0</v>
      </c>
      <c r="BI79" s="109">
        <v>0</v>
      </c>
      <c r="BJ79" s="109">
        <v>0</v>
      </c>
      <c r="BK79" s="124">
        <v>698.3</v>
      </c>
      <c r="BL79" s="131">
        <v>883.7</v>
      </c>
      <c r="BM79" s="75">
        <v>8</v>
      </c>
    </row>
    <row r="80" spans="1:65" ht="12" customHeight="1">
      <c r="A80" s="115">
        <v>19</v>
      </c>
      <c r="B80" s="115" t="s">
        <v>119</v>
      </c>
      <c r="C80" s="125">
        <v>13</v>
      </c>
      <c r="D80" s="115">
        <v>1965</v>
      </c>
      <c r="E80" s="115">
        <v>4</v>
      </c>
      <c r="F80" s="115">
        <v>2</v>
      </c>
      <c r="G80" s="115">
        <v>32</v>
      </c>
      <c r="H80" s="115">
        <v>0</v>
      </c>
      <c r="I80" s="115">
        <v>96</v>
      </c>
      <c r="J80" s="56">
        <v>0</v>
      </c>
      <c r="K80" s="56">
        <v>0</v>
      </c>
      <c r="L80" s="125">
        <v>338.3</v>
      </c>
      <c r="M80" s="115">
        <v>338.3</v>
      </c>
      <c r="N80" s="56">
        <v>0</v>
      </c>
      <c r="O80" s="56">
        <v>0</v>
      </c>
      <c r="P80" s="56">
        <v>0</v>
      </c>
      <c r="Q80" s="126">
        <v>1270.6</v>
      </c>
      <c r="R80" s="127">
        <v>0</v>
      </c>
      <c r="S80" s="80">
        <f t="shared" si="13"/>
        <v>1270.6</v>
      </c>
      <c r="T80" s="50">
        <f>I36:I119+J36:J119+K36:K119</f>
        <v>96</v>
      </c>
      <c r="U80" s="56">
        <f t="shared" si="14"/>
        <v>1704.8999999999999</v>
      </c>
      <c r="V80" s="117">
        <v>1267.8</v>
      </c>
      <c r="W80" s="140">
        <v>5876</v>
      </c>
      <c r="X80" s="140">
        <v>13.1</v>
      </c>
      <c r="Y80" s="130"/>
      <c r="Z80" s="120" t="s">
        <v>76</v>
      </c>
      <c r="AA80" s="56" t="s">
        <v>77</v>
      </c>
      <c r="AB80" s="56" t="s">
        <v>78</v>
      </c>
      <c r="AC80" s="56" t="s">
        <v>79</v>
      </c>
      <c r="AD80" s="121" t="s">
        <v>45</v>
      </c>
      <c r="AE80" s="115"/>
      <c r="AF80" s="115">
        <v>632.5</v>
      </c>
      <c r="AG80" s="56">
        <v>0</v>
      </c>
      <c r="AH80" s="115"/>
      <c r="AI80" s="115" t="s">
        <v>111</v>
      </c>
      <c r="AJ80" s="115" t="s">
        <v>81</v>
      </c>
      <c r="AK80" s="115" t="s">
        <v>106</v>
      </c>
      <c r="AL80" s="49" t="s">
        <v>107</v>
      </c>
      <c r="AM80" s="115">
        <v>2093</v>
      </c>
      <c r="AN80" s="128">
        <v>120</v>
      </c>
      <c r="AO80" s="128">
        <v>300.4</v>
      </c>
      <c r="AP80" s="128">
        <v>13</v>
      </c>
      <c r="AQ80" s="128"/>
      <c r="AR80" s="128">
        <v>1034</v>
      </c>
      <c r="AS80" s="128">
        <v>64</v>
      </c>
      <c r="AT80" s="128">
        <v>113</v>
      </c>
      <c r="AU80" s="123">
        <f>AN36:AN119+AO36:AO119+AP36:AP119+AQ36:AQ119+AR36:AR119+AS36:AS119+AT36:AT119</f>
        <v>1644.4</v>
      </c>
      <c r="AV80" s="115">
        <v>47</v>
      </c>
      <c r="AW80" s="75" t="s">
        <v>84</v>
      </c>
      <c r="AX80" s="75" t="s">
        <v>79</v>
      </c>
      <c r="AY80" s="75" t="s">
        <v>85</v>
      </c>
      <c r="AZ80" s="202">
        <v>780</v>
      </c>
      <c r="BA80" s="75">
        <v>16</v>
      </c>
      <c r="BB80" s="75">
        <v>4</v>
      </c>
      <c r="BC80" s="75">
        <v>12</v>
      </c>
      <c r="BD80" s="34"/>
      <c r="BE80" s="106"/>
      <c r="BF80" s="75">
        <f t="shared" si="6"/>
        <v>96</v>
      </c>
      <c r="BG80" s="109">
        <v>0</v>
      </c>
      <c r="BH80" s="109">
        <v>0</v>
      </c>
      <c r="BI80" s="109">
        <v>0</v>
      </c>
      <c r="BJ80" s="109">
        <v>0</v>
      </c>
      <c r="BK80" s="124">
        <v>338.3</v>
      </c>
      <c r="BL80" s="131">
        <v>448.6</v>
      </c>
      <c r="BM80" s="75">
        <v>3.9</v>
      </c>
    </row>
    <row r="81" spans="1:65" ht="12" customHeight="1">
      <c r="A81" s="115">
        <v>20</v>
      </c>
      <c r="B81" s="115" t="s">
        <v>119</v>
      </c>
      <c r="C81" s="125">
        <v>10</v>
      </c>
      <c r="D81" s="115">
        <v>1954</v>
      </c>
      <c r="E81" s="115">
        <v>3</v>
      </c>
      <c r="F81" s="115">
        <v>4</v>
      </c>
      <c r="G81" s="115">
        <v>31</v>
      </c>
      <c r="H81" s="115">
        <v>0</v>
      </c>
      <c r="I81" s="115">
        <v>251</v>
      </c>
      <c r="J81" s="56">
        <v>0</v>
      </c>
      <c r="K81" s="56">
        <v>0</v>
      </c>
      <c r="L81" s="125">
        <v>568.4</v>
      </c>
      <c r="M81" s="56">
        <v>478.7</v>
      </c>
      <c r="N81" s="115">
        <v>89.7</v>
      </c>
      <c r="O81" s="56">
        <v>0</v>
      </c>
      <c r="P81" s="56">
        <v>0</v>
      </c>
      <c r="Q81" s="134">
        <v>1722.2</v>
      </c>
      <c r="R81" s="127">
        <v>366.5</v>
      </c>
      <c r="S81" s="80">
        <f t="shared" si="13"/>
        <v>2088.7</v>
      </c>
      <c r="T81" s="125">
        <f>I81:I142+J81:J142+K81:K142</f>
        <v>251</v>
      </c>
      <c r="U81" s="133">
        <f t="shared" si="14"/>
        <v>2908.1</v>
      </c>
      <c r="V81" s="117">
        <v>2103.9</v>
      </c>
      <c r="W81" s="159">
        <v>14192</v>
      </c>
      <c r="X81" s="159">
        <v>15.35</v>
      </c>
      <c r="Y81" s="119"/>
      <c r="Z81" s="120" t="s">
        <v>76</v>
      </c>
      <c r="AA81" s="121" t="s">
        <v>77</v>
      </c>
      <c r="AB81" s="56" t="s">
        <v>78</v>
      </c>
      <c r="AC81" s="56" t="s">
        <v>79</v>
      </c>
      <c r="AD81" s="121" t="s">
        <v>45</v>
      </c>
      <c r="AE81" s="115"/>
      <c r="AF81" s="115">
        <v>1430</v>
      </c>
      <c r="AG81" s="56">
        <v>0</v>
      </c>
      <c r="AH81" s="115"/>
      <c r="AI81" s="115" t="s">
        <v>111</v>
      </c>
      <c r="AJ81" s="115" t="s">
        <v>81</v>
      </c>
      <c r="AK81" s="115" t="s">
        <v>106</v>
      </c>
      <c r="AL81" s="49" t="s">
        <v>107</v>
      </c>
      <c r="AM81" s="115">
        <v>2279</v>
      </c>
      <c r="AN81" s="128">
        <v>309</v>
      </c>
      <c r="AO81" s="128">
        <v>90</v>
      </c>
      <c r="AP81" s="128">
        <v>19</v>
      </c>
      <c r="AQ81" s="128"/>
      <c r="AR81" s="128">
        <v>361</v>
      </c>
      <c r="AS81" s="128">
        <v>495</v>
      </c>
      <c r="AT81" s="128">
        <v>34</v>
      </c>
      <c r="AU81" s="128">
        <f>AN81:AN142+AO81:AO142+AP81:AP142+AQ81:AQ142+AR81:AR142+AS81:AS142+AT81:AT142</f>
        <v>1308</v>
      </c>
      <c r="AV81" s="115">
        <v>58</v>
      </c>
      <c r="AW81" s="75" t="s">
        <v>84</v>
      </c>
      <c r="AX81" s="75" t="s">
        <v>79</v>
      </c>
      <c r="AY81" s="75" t="s">
        <v>138</v>
      </c>
      <c r="AZ81" s="202">
        <v>495</v>
      </c>
      <c r="BA81" s="75"/>
      <c r="BB81" s="75">
        <v>20</v>
      </c>
      <c r="BC81" s="75">
        <v>11</v>
      </c>
      <c r="BD81" s="34"/>
      <c r="BE81" s="106"/>
      <c r="BF81" s="75">
        <f t="shared" si="6"/>
        <v>251</v>
      </c>
      <c r="BG81" s="109">
        <v>0</v>
      </c>
      <c r="BH81" s="109">
        <v>0</v>
      </c>
      <c r="BI81" s="109">
        <v>0</v>
      </c>
      <c r="BJ81" s="109">
        <v>0</v>
      </c>
      <c r="BK81" s="58">
        <v>416.21</v>
      </c>
      <c r="BL81" s="131">
        <v>971</v>
      </c>
      <c r="BM81" s="75">
        <v>9.36</v>
      </c>
    </row>
    <row r="82" spans="1:65" ht="12.75" customHeight="1">
      <c r="A82" s="115">
        <v>21</v>
      </c>
      <c r="B82" s="115" t="s">
        <v>121</v>
      </c>
      <c r="C82" s="125">
        <v>8</v>
      </c>
      <c r="D82" s="115">
        <v>1963</v>
      </c>
      <c r="E82" s="115">
        <v>2</v>
      </c>
      <c r="F82" s="115">
        <v>2</v>
      </c>
      <c r="G82" s="115">
        <v>8</v>
      </c>
      <c r="H82" s="115">
        <v>0</v>
      </c>
      <c r="I82" s="115">
        <v>54.8</v>
      </c>
      <c r="J82" s="56">
        <v>0</v>
      </c>
      <c r="K82" s="56">
        <v>0</v>
      </c>
      <c r="L82" s="125">
        <v>0</v>
      </c>
      <c r="M82" s="115">
        <v>0</v>
      </c>
      <c r="N82" s="56">
        <v>0</v>
      </c>
      <c r="O82" s="56">
        <v>0</v>
      </c>
      <c r="P82" s="56">
        <v>0</v>
      </c>
      <c r="Q82" s="134">
        <v>479.9</v>
      </c>
      <c r="R82" s="127">
        <v>269.4</v>
      </c>
      <c r="S82" s="80">
        <f t="shared" si="13"/>
        <v>749.3</v>
      </c>
      <c r="T82" s="50">
        <f>I37:I137+J37:J137+K37:K137</f>
        <v>54.8</v>
      </c>
      <c r="U82" s="56">
        <f t="shared" si="14"/>
        <v>804.0999999999999</v>
      </c>
      <c r="V82" s="128">
        <v>747.1</v>
      </c>
      <c r="W82" s="154">
        <v>4094</v>
      </c>
      <c r="X82" s="154">
        <v>7.73</v>
      </c>
      <c r="Y82" s="130"/>
      <c r="Z82" s="120" t="s">
        <v>76</v>
      </c>
      <c r="AA82" s="121" t="s">
        <v>77</v>
      </c>
      <c r="AB82" s="56" t="s">
        <v>78</v>
      </c>
      <c r="AC82" s="56" t="s">
        <v>79</v>
      </c>
      <c r="AD82" s="121" t="s">
        <v>45</v>
      </c>
      <c r="AE82" s="115"/>
      <c r="AF82" s="115">
        <v>746.7</v>
      </c>
      <c r="AG82" s="56">
        <v>0</v>
      </c>
      <c r="AH82" s="115"/>
      <c r="AI82" s="115" t="s">
        <v>105</v>
      </c>
      <c r="AJ82" s="115" t="s">
        <v>81</v>
      </c>
      <c r="AK82" s="115" t="s">
        <v>106</v>
      </c>
      <c r="AL82" s="115" t="s">
        <v>109</v>
      </c>
      <c r="AM82" s="115">
        <v>1919</v>
      </c>
      <c r="AN82" s="115"/>
      <c r="AO82" s="115">
        <v>10</v>
      </c>
      <c r="AP82" s="115">
        <v>102.5</v>
      </c>
      <c r="AQ82" s="115"/>
      <c r="AR82" s="115">
        <v>1124.5</v>
      </c>
      <c r="AS82" s="115">
        <v>60</v>
      </c>
      <c r="AT82" s="115"/>
      <c r="AU82" s="123">
        <f>AN37:AN137+AO37:AO137+AP37:AP137+AQ37:AQ137+AR37:AR137+AS37:AS137+AT37:AT137</f>
        <v>1297</v>
      </c>
      <c r="AV82" s="115">
        <v>21</v>
      </c>
      <c r="AW82" s="75" t="s">
        <v>97</v>
      </c>
      <c r="AX82" s="75" t="s">
        <v>79</v>
      </c>
      <c r="AY82" s="75" t="s">
        <v>85</v>
      </c>
      <c r="AZ82" s="202">
        <v>336</v>
      </c>
      <c r="BA82" s="75"/>
      <c r="BB82" s="75">
        <v>4</v>
      </c>
      <c r="BC82" s="75">
        <v>4</v>
      </c>
      <c r="BD82" s="34"/>
      <c r="BE82" s="106"/>
      <c r="BF82" s="75">
        <f t="shared" si="6"/>
        <v>54.8</v>
      </c>
      <c r="BG82" s="109">
        <v>0</v>
      </c>
      <c r="BH82" s="109">
        <v>0</v>
      </c>
      <c r="BI82" s="109">
        <v>0</v>
      </c>
      <c r="BJ82" s="109">
        <v>0</v>
      </c>
      <c r="BK82" s="124">
        <v>0</v>
      </c>
      <c r="BL82" s="131">
        <v>529</v>
      </c>
      <c r="BM82" s="75">
        <v>6.3</v>
      </c>
    </row>
    <row r="83" spans="1:65" ht="12" customHeight="1">
      <c r="A83" s="115">
        <v>22</v>
      </c>
      <c r="B83" s="115" t="s">
        <v>121</v>
      </c>
      <c r="C83" s="125">
        <v>14</v>
      </c>
      <c r="D83" s="115">
        <v>1954</v>
      </c>
      <c r="E83" s="115">
        <v>2</v>
      </c>
      <c r="F83" s="115">
        <v>3</v>
      </c>
      <c r="G83" s="115">
        <v>11</v>
      </c>
      <c r="H83" s="115">
        <v>0</v>
      </c>
      <c r="I83" s="115">
        <v>117</v>
      </c>
      <c r="J83" s="56">
        <v>0</v>
      </c>
      <c r="K83" s="56">
        <v>0</v>
      </c>
      <c r="L83" s="125">
        <v>0</v>
      </c>
      <c r="M83" s="115">
        <v>0</v>
      </c>
      <c r="N83" s="56">
        <v>0</v>
      </c>
      <c r="O83" s="56">
        <v>0</v>
      </c>
      <c r="P83" s="56">
        <v>0</v>
      </c>
      <c r="Q83" s="134">
        <v>530.1</v>
      </c>
      <c r="R83" s="127">
        <v>500</v>
      </c>
      <c r="S83" s="80">
        <f t="shared" si="13"/>
        <v>1030.1</v>
      </c>
      <c r="T83" s="50">
        <f>I37:I138+J37:J138+K37:K138</f>
        <v>117</v>
      </c>
      <c r="U83" s="56">
        <f t="shared" si="14"/>
        <v>1147.1</v>
      </c>
      <c r="V83" s="128">
        <v>904.6</v>
      </c>
      <c r="W83" s="154">
        <v>4626</v>
      </c>
      <c r="X83" s="154">
        <v>7</v>
      </c>
      <c r="Y83" s="130"/>
      <c r="Z83" s="120" t="s">
        <v>76</v>
      </c>
      <c r="AA83" s="121" t="s">
        <v>77</v>
      </c>
      <c r="AB83" s="56" t="s">
        <v>78</v>
      </c>
      <c r="AC83" s="56" t="s">
        <v>79</v>
      </c>
      <c r="AD83" s="121" t="s">
        <v>45</v>
      </c>
      <c r="AE83" s="115"/>
      <c r="AF83" s="115">
        <v>932</v>
      </c>
      <c r="AG83" s="56">
        <v>0</v>
      </c>
      <c r="AH83" s="115"/>
      <c r="AI83" s="115" t="s">
        <v>105</v>
      </c>
      <c r="AJ83" s="115" t="s">
        <v>93</v>
      </c>
      <c r="AK83" s="115" t="s">
        <v>106</v>
      </c>
      <c r="AL83" s="49" t="s">
        <v>107</v>
      </c>
      <c r="AM83" s="115">
        <v>1580</v>
      </c>
      <c r="AN83" s="128"/>
      <c r="AO83" s="128"/>
      <c r="AP83" s="128">
        <v>186</v>
      </c>
      <c r="AQ83" s="128"/>
      <c r="AR83" s="128">
        <v>601</v>
      </c>
      <c r="AS83" s="128">
        <v>46.1</v>
      </c>
      <c r="AT83" s="128">
        <v>86</v>
      </c>
      <c r="AU83" s="123">
        <f>AN37:AN138+AO37:AO138+AP37:AP138+AQ37:AQ138+AR37:AR138+AS37:AS138+AT37:AT138</f>
        <v>919.1</v>
      </c>
      <c r="AV83" s="115">
        <v>23</v>
      </c>
      <c r="AW83" s="56" t="s">
        <v>84</v>
      </c>
      <c r="AX83" s="56" t="s">
        <v>79</v>
      </c>
      <c r="AY83" s="56" t="s">
        <v>85</v>
      </c>
      <c r="AZ83" s="65">
        <v>56</v>
      </c>
      <c r="BA83" s="56">
        <v>1</v>
      </c>
      <c r="BB83" s="56">
        <v>6</v>
      </c>
      <c r="BC83" s="75">
        <v>4</v>
      </c>
      <c r="BD83" s="34"/>
      <c r="BE83" s="106"/>
      <c r="BF83" s="75">
        <f t="shared" si="6"/>
        <v>117</v>
      </c>
      <c r="BG83" s="109">
        <v>0</v>
      </c>
      <c r="BH83" s="109">
        <v>0</v>
      </c>
      <c r="BI83" s="109">
        <v>0</v>
      </c>
      <c r="BJ83" s="109">
        <v>0</v>
      </c>
      <c r="BK83" s="124">
        <v>0</v>
      </c>
      <c r="BL83" s="131">
        <v>660</v>
      </c>
      <c r="BM83" s="75">
        <v>0</v>
      </c>
    </row>
    <row r="84" spans="1:65" ht="12" customHeight="1">
      <c r="A84" s="115">
        <v>23</v>
      </c>
      <c r="B84" s="115" t="s">
        <v>121</v>
      </c>
      <c r="C84" s="125">
        <v>16</v>
      </c>
      <c r="D84" s="115">
        <v>1954</v>
      </c>
      <c r="E84" s="115">
        <v>2</v>
      </c>
      <c r="F84" s="115">
        <v>2</v>
      </c>
      <c r="G84" s="115">
        <v>12</v>
      </c>
      <c r="H84" s="115">
        <v>0</v>
      </c>
      <c r="I84" s="115">
        <v>74</v>
      </c>
      <c r="J84" s="56">
        <v>0</v>
      </c>
      <c r="K84" s="56">
        <v>0</v>
      </c>
      <c r="L84" s="125">
        <v>246.2</v>
      </c>
      <c r="M84" s="115">
        <v>246.2</v>
      </c>
      <c r="N84" s="56">
        <v>0</v>
      </c>
      <c r="O84" s="56">
        <v>0</v>
      </c>
      <c r="P84" s="56">
        <v>0</v>
      </c>
      <c r="Q84" s="126">
        <v>591.6</v>
      </c>
      <c r="R84" s="127">
        <v>0</v>
      </c>
      <c r="S84" s="80">
        <f t="shared" si="13"/>
        <v>591.6</v>
      </c>
      <c r="T84" s="50">
        <f>I37:I139+J37:J139+K37:K139</f>
        <v>74</v>
      </c>
      <c r="U84" s="56">
        <f t="shared" si="14"/>
        <v>911.8</v>
      </c>
      <c r="V84" s="128">
        <v>591.7</v>
      </c>
      <c r="W84" s="154">
        <v>3807</v>
      </c>
      <c r="X84" s="154">
        <v>9.7</v>
      </c>
      <c r="Y84" s="130"/>
      <c r="Z84" s="120" t="s">
        <v>76</v>
      </c>
      <c r="AA84" s="121" t="s">
        <v>77</v>
      </c>
      <c r="AB84" s="56" t="s">
        <v>78</v>
      </c>
      <c r="AC84" s="56" t="s">
        <v>79</v>
      </c>
      <c r="AD84" s="121" t="s">
        <v>45</v>
      </c>
      <c r="AE84" s="115"/>
      <c r="AF84" s="115">
        <v>932</v>
      </c>
      <c r="AG84" s="56">
        <v>0</v>
      </c>
      <c r="AH84" s="115"/>
      <c r="AI84" s="115" t="s">
        <v>105</v>
      </c>
      <c r="AJ84" s="115" t="s">
        <v>93</v>
      </c>
      <c r="AK84" s="115" t="s">
        <v>106</v>
      </c>
      <c r="AL84" s="49" t="s">
        <v>107</v>
      </c>
      <c r="AM84" s="115">
        <v>1235</v>
      </c>
      <c r="AN84" s="128"/>
      <c r="AO84" s="128"/>
      <c r="AP84" s="128">
        <v>75.3</v>
      </c>
      <c r="AQ84" s="128"/>
      <c r="AR84" s="128">
        <v>710.8</v>
      </c>
      <c r="AS84" s="128"/>
      <c r="AT84" s="128"/>
      <c r="AU84" s="123">
        <f>AN37:AN139+AO37:AO139+AP37:AP139+AQ37:AQ139+AR37:AR139+AS37:AS139+AT37:AT139</f>
        <v>786.0999999999999</v>
      </c>
      <c r="AV84" s="115">
        <v>23</v>
      </c>
      <c r="AW84" s="75" t="s">
        <v>97</v>
      </c>
      <c r="AX84" s="75" t="s">
        <v>79</v>
      </c>
      <c r="AY84" s="75" t="s">
        <v>85</v>
      </c>
      <c r="AZ84" s="202">
        <v>74</v>
      </c>
      <c r="BA84" s="75"/>
      <c r="BB84" s="75">
        <v>8</v>
      </c>
      <c r="BC84" s="75">
        <v>4</v>
      </c>
      <c r="BD84" s="34"/>
      <c r="BE84" s="106"/>
      <c r="BF84" s="75">
        <f t="shared" si="6"/>
        <v>74</v>
      </c>
      <c r="BG84" s="109">
        <v>0</v>
      </c>
      <c r="BH84" s="109">
        <v>0</v>
      </c>
      <c r="BI84" s="109">
        <v>0</v>
      </c>
      <c r="BJ84" s="109">
        <v>0</v>
      </c>
      <c r="BK84" s="124">
        <v>246.2</v>
      </c>
      <c r="BL84" s="131">
        <v>448</v>
      </c>
      <c r="BM84" s="75">
        <v>4.5</v>
      </c>
    </row>
    <row r="85" spans="1:65" ht="11.25" customHeight="1">
      <c r="A85" s="115">
        <v>24</v>
      </c>
      <c r="B85" s="115" t="s">
        <v>121</v>
      </c>
      <c r="C85" s="125">
        <v>18</v>
      </c>
      <c r="D85" s="115">
        <v>1953</v>
      </c>
      <c r="E85" s="115">
        <v>2</v>
      </c>
      <c r="F85" s="115">
        <v>2</v>
      </c>
      <c r="G85" s="115">
        <v>8</v>
      </c>
      <c r="H85" s="115">
        <v>0</v>
      </c>
      <c r="I85" s="115">
        <v>92</v>
      </c>
      <c r="J85" s="56">
        <v>0</v>
      </c>
      <c r="K85" s="56">
        <v>0</v>
      </c>
      <c r="L85" s="125">
        <v>0</v>
      </c>
      <c r="M85" s="115">
        <v>0</v>
      </c>
      <c r="N85" s="56">
        <v>0</v>
      </c>
      <c r="O85" s="56">
        <v>0</v>
      </c>
      <c r="P85" s="56">
        <v>0</v>
      </c>
      <c r="Q85" s="134">
        <v>406.9</v>
      </c>
      <c r="R85" s="127">
        <v>221.8</v>
      </c>
      <c r="S85" s="80">
        <f t="shared" si="13"/>
        <v>628.7</v>
      </c>
      <c r="T85" s="125">
        <f>I85:I143+J85:J143+K85:K143</f>
        <v>92</v>
      </c>
      <c r="U85" s="133">
        <f t="shared" si="14"/>
        <v>720.7</v>
      </c>
      <c r="V85" s="128">
        <v>626.4</v>
      </c>
      <c r="W85" s="156">
        <v>3627</v>
      </c>
      <c r="X85" s="156">
        <v>7</v>
      </c>
      <c r="Y85" s="130"/>
      <c r="Z85" s="120" t="s">
        <v>76</v>
      </c>
      <c r="AA85" s="121" t="s">
        <v>77</v>
      </c>
      <c r="AB85" s="56" t="s">
        <v>78</v>
      </c>
      <c r="AC85" s="56" t="s">
        <v>79</v>
      </c>
      <c r="AD85" s="121" t="s">
        <v>45</v>
      </c>
      <c r="AE85" s="115"/>
      <c r="AF85" s="115">
        <v>682</v>
      </c>
      <c r="AG85" s="56">
        <v>0</v>
      </c>
      <c r="AH85" s="115"/>
      <c r="AI85" s="115" t="s">
        <v>105</v>
      </c>
      <c r="AJ85" s="115" t="s">
        <v>93</v>
      </c>
      <c r="AK85" s="115" t="s">
        <v>106</v>
      </c>
      <c r="AL85" s="49" t="s">
        <v>107</v>
      </c>
      <c r="AM85" s="115">
        <v>1605</v>
      </c>
      <c r="AN85" s="128"/>
      <c r="AO85" s="128">
        <v>63</v>
      </c>
      <c r="AP85" s="128">
        <v>92</v>
      </c>
      <c r="AQ85" s="128"/>
      <c r="AR85" s="128">
        <v>569</v>
      </c>
      <c r="AS85" s="128"/>
      <c r="AT85" s="128">
        <v>397.3</v>
      </c>
      <c r="AU85" s="128">
        <f>AN85:AN143+AO85:AO143+AP85:AP143+AQ85:AQ143+AR85:AR143+AS85:AS143+AT85:AT143</f>
        <v>1121.3</v>
      </c>
      <c r="AV85" s="115">
        <v>17</v>
      </c>
      <c r="AW85" s="75" t="s">
        <v>97</v>
      </c>
      <c r="AX85" s="75" t="s">
        <v>79</v>
      </c>
      <c r="AY85" s="75" t="s">
        <v>138</v>
      </c>
      <c r="AZ85" s="202">
        <v>42</v>
      </c>
      <c r="BA85" s="75"/>
      <c r="BB85" s="75">
        <v>6</v>
      </c>
      <c r="BC85" s="75">
        <v>2</v>
      </c>
      <c r="BD85" s="34"/>
      <c r="BE85" s="106"/>
      <c r="BF85" s="75">
        <f t="shared" si="6"/>
        <v>92</v>
      </c>
      <c r="BG85" s="109">
        <v>0</v>
      </c>
      <c r="BH85" s="109">
        <v>0</v>
      </c>
      <c r="BI85" s="109">
        <v>0</v>
      </c>
      <c r="BJ85" s="109">
        <v>0</v>
      </c>
      <c r="BK85" s="124">
        <v>0</v>
      </c>
      <c r="BL85" s="131">
        <v>483</v>
      </c>
      <c r="BM85" s="75">
        <v>4.68</v>
      </c>
    </row>
    <row r="86" spans="1:65" ht="11.25" customHeight="1">
      <c r="A86" s="115">
        <v>25</v>
      </c>
      <c r="B86" s="115" t="s">
        <v>121</v>
      </c>
      <c r="C86" s="125">
        <v>20</v>
      </c>
      <c r="D86" s="115">
        <v>1954</v>
      </c>
      <c r="E86" s="115">
        <v>2</v>
      </c>
      <c r="F86" s="115">
        <v>2</v>
      </c>
      <c r="G86" s="115">
        <v>11</v>
      </c>
      <c r="H86" s="115">
        <v>0</v>
      </c>
      <c r="I86" s="115">
        <v>84.6</v>
      </c>
      <c r="J86" s="56">
        <v>0</v>
      </c>
      <c r="K86" s="56">
        <v>0</v>
      </c>
      <c r="L86" s="125">
        <v>0</v>
      </c>
      <c r="M86" s="115">
        <v>0</v>
      </c>
      <c r="N86" s="56">
        <v>0</v>
      </c>
      <c r="O86" s="56">
        <v>0</v>
      </c>
      <c r="P86" s="56">
        <v>0</v>
      </c>
      <c r="Q86" s="134">
        <v>539.2</v>
      </c>
      <c r="R86" s="127">
        <v>88.3</v>
      </c>
      <c r="S86" s="80">
        <f t="shared" si="13"/>
        <v>627.5</v>
      </c>
      <c r="T86" s="125">
        <f>I86:I144+J86:J144+K86:K144</f>
        <v>84.6</v>
      </c>
      <c r="U86" s="133">
        <f t="shared" si="14"/>
        <v>712.1</v>
      </c>
      <c r="V86" s="128">
        <v>674.7</v>
      </c>
      <c r="W86" s="156">
        <v>3406</v>
      </c>
      <c r="X86" s="157">
        <v>7</v>
      </c>
      <c r="Y86" s="130"/>
      <c r="Z86" s="120" t="s">
        <v>76</v>
      </c>
      <c r="AA86" s="121" t="s">
        <v>77</v>
      </c>
      <c r="AB86" s="56" t="s">
        <v>78</v>
      </c>
      <c r="AC86" s="56" t="s">
        <v>79</v>
      </c>
      <c r="AD86" s="121" t="s">
        <v>45</v>
      </c>
      <c r="AE86" s="115"/>
      <c r="AF86" s="115">
        <v>686</v>
      </c>
      <c r="AG86" s="56">
        <v>0</v>
      </c>
      <c r="AH86" s="115"/>
      <c r="AI86" s="115" t="s">
        <v>105</v>
      </c>
      <c r="AJ86" s="115" t="s">
        <v>93</v>
      </c>
      <c r="AK86" s="115" t="s">
        <v>106</v>
      </c>
      <c r="AL86" s="49" t="s">
        <v>107</v>
      </c>
      <c r="AM86" s="115">
        <v>1388</v>
      </c>
      <c r="AN86" s="128"/>
      <c r="AO86" s="128"/>
      <c r="AP86" s="128">
        <v>94</v>
      </c>
      <c r="AQ86" s="128"/>
      <c r="AR86" s="128">
        <v>486.5</v>
      </c>
      <c r="AS86" s="128">
        <v>120</v>
      </c>
      <c r="AT86" s="128">
        <v>201</v>
      </c>
      <c r="AU86" s="128">
        <f>AN86:AN144+AO86:AO144+AP86:AP144+AQ86:AQ144+AR86:AR144+AS86:AS144+AT86:AT144</f>
        <v>901.5</v>
      </c>
      <c r="AV86" s="115">
        <v>21</v>
      </c>
      <c r="AW86" s="75" t="s">
        <v>97</v>
      </c>
      <c r="AX86" s="75" t="s">
        <v>79</v>
      </c>
      <c r="AY86" s="75" t="s">
        <v>138</v>
      </c>
      <c r="AZ86" s="202">
        <v>45</v>
      </c>
      <c r="BA86" s="75"/>
      <c r="BB86" s="75">
        <v>6</v>
      </c>
      <c r="BC86" s="75">
        <v>4</v>
      </c>
      <c r="BD86" s="34"/>
      <c r="BE86" s="106"/>
      <c r="BF86" s="75">
        <f t="shared" si="6"/>
        <v>84.6</v>
      </c>
      <c r="BG86" s="109">
        <v>0</v>
      </c>
      <c r="BH86" s="109">
        <v>0</v>
      </c>
      <c r="BI86" s="109">
        <v>0</v>
      </c>
      <c r="BJ86" s="109">
        <v>0</v>
      </c>
      <c r="BK86" s="124">
        <v>0</v>
      </c>
      <c r="BL86" s="131">
        <v>486</v>
      </c>
      <c r="BM86" s="75">
        <v>4.68</v>
      </c>
    </row>
    <row r="87" spans="1:65" ht="12" customHeight="1">
      <c r="A87" s="115">
        <v>26</v>
      </c>
      <c r="B87" s="115" t="s">
        <v>121</v>
      </c>
      <c r="C87" s="125">
        <v>22</v>
      </c>
      <c r="D87" s="115">
        <v>1953</v>
      </c>
      <c r="E87" s="115">
        <v>2</v>
      </c>
      <c r="F87" s="115">
        <v>2</v>
      </c>
      <c r="G87" s="115">
        <v>10</v>
      </c>
      <c r="H87" s="115">
        <v>0</v>
      </c>
      <c r="I87" s="115">
        <v>85.2</v>
      </c>
      <c r="J87" s="56">
        <v>0</v>
      </c>
      <c r="K87" s="56">
        <v>0</v>
      </c>
      <c r="L87" s="125">
        <v>0</v>
      </c>
      <c r="M87" s="115">
        <v>0</v>
      </c>
      <c r="N87" s="56">
        <v>0</v>
      </c>
      <c r="O87" s="56">
        <v>0</v>
      </c>
      <c r="P87" s="56">
        <v>0</v>
      </c>
      <c r="Q87" s="134">
        <v>494.5</v>
      </c>
      <c r="R87" s="127">
        <v>141.7</v>
      </c>
      <c r="S87" s="80">
        <f t="shared" si="13"/>
        <v>636.2</v>
      </c>
      <c r="T87" s="50">
        <f>I38:I141+J38:J141+K38:K141</f>
        <v>85.2</v>
      </c>
      <c r="U87" s="56">
        <f t="shared" si="14"/>
        <v>721.4000000000001</v>
      </c>
      <c r="V87" s="128">
        <v>636.2</v>
      </c>
      <c r="W87" s="153">
        <v>3406</v>
      </c>
      <c r="X87" s="153">
        <v>7</v>
      </c>
      <c r="Y87" s="119"/>
      <c r="Z87" s="120" t="s">
        <v>76</v>
      </c>
      <c r="AA87" s="121" t="s">
        <v>77</v>
      </c>
      <c r="AB87" s="56" t="s">
        <v>78</v>
      </c>
      <c r="AC87" s="56" t="s">
        <v>79</v>
      </c>
      <c r="AD87" s="121" t="s">
        <v>45</v>
      </c>
      <c r="AE87" s="115"/>
      <c r="AF87" s="115">
        <v>640</v>
      </c>
      <c r="AG87" s="56">
        <v>0</v>
      </c>
      <c r="AH87" s="115"/>
      <c r="AI87" s="115" t="s">
        <v>105</v>
      </c>
      <c r="AJ87" s="115" t="s">
        <v>93</v>
      </c>
      <c r="AK87" s="115" t="s">
        <v>106</v>
      </c>
      <c r="AL87" s="49" t="s">
        <v>107</v>
      </c>
      <c r="AM87" s="115">
        <v>1735</v>
      </c>
      <c r="AN87" s="115"/>
      <c r="AO87" s="115">
        <v>310</v>
      </c>
      <c r="AP87" s="115">
        <v>103</v>
      </c>
      <c r="AQ87" s="115"/>
      <c r="AR87" s="115">
        <v>46</v>
      </c>
      <c r="AS87" s="115">
        <v>713.4</v>
      </c>
      <c r="AT87" s="115">
        <v>76</v>
      </c>
      <c r="AU87" s="123">
        <f>AN38:AN141+AO38:AO141+AP38:AP141+AQ38:AQ141+AR38:AR141+AS38:AS141+AT38:AT141</f>
        <v>1248.4</v>
      </c>
      <c r="AV87" s="115">
        <v>20</v>
      </c>
      <c r="AW87" s="75" t="s">
        <v>97</v>
      </c>
      <c r="AX87" s="75" t="s">
        <v>79</v>
      </c>
      <c r="AY87" s="75" t="s">
        <v>85</v>
      </c>
      <c r="AZ87" s="202">
        <v>228</v>
      </c>
      <c r="BA87" s="75"/>
      <c r="BB87" s="75">
        <v>8</v>
      </c>
      <c r="BC87" s="75">
        <v>2</v>
      </c>
      <c r="BD87" s="34"/>
      <c r="BE87" s="106"/>
      <c r="BF87" s="75">
        <f t="shared" si="6"/>
        <v>85.2</v>
      </c>
      <c r="BG87" s="109">
        <v>0</v>
      </c>
      <c r="BH87" s="109">
        <v>0</v>
      </c>
      <c r="BI87" s="109">
        <v>0</v>
      </c>
      <c r="BJ87" s="109">
        <v>0</v>
      </c>
      <c r="BK87" s="124">
        <v>0</v>
      </c>
      <c r="BL87" s="131">
        <v>486</v>
      </c>
      <c r="BM87" s="75">
        <v>4.68</v>
      </c>
    </row>
    <row r="88" spans="1:65" ht="12" customHeight="1">
      <c r="A88" s="115">
        <v>27</v>
      </c>
      <c r="B88" s="115" t="s">
        <v>121</v>
      </c>
      <c r="C88" s="125">
        <v>25</v>
      </c>
      <c r="D88" s="115">
        <v>1960</v>
      </c>
      <c r="E88" s="115">
        <v>3</v>
      </c>
      <c r="F88" s="115">
        <v>3</v>
      </c>
      <c r="G88" s="115">
        <v>36</v>
      </c>
      <c r="H88" s="115">
        <v>0</v>
      </c>
      <c r="I88" s="115">
        <v>111.6</v>
      </c>
      <c r="J88" s="56">
        <v>0</v>
      </c>
      <c r="K88" s="56">
        <v>0</v>
      </c>
      <c r="L88" s="125">
        <v>503.9</v>
      </c>
      <c r="M88" s="115">
        <v>503.9</v>
      </c>
      <c r="N88" s="56">
        <v>0</v>
      </c>
      <c r="O88" s="56">
        <v>0</v>
      </c>
      <c r="P88" s="56">
        <v>0</v>
      </c>
      <c r="Q88" s="126">
        <v>1504.4</v>
      </c>
      <c r="R88" s="127">
        <v>0</v>
      </c>
      <c r="S88" s="80">
        <f t="shared" si="13"/>
        <v>1504.4</v>
      </c>
      <c r="T88" s="125">
        <f>I88:I145+J88:J145+K88:K145</f>
        <v>111.6</v>
      </c>
      <c r="U88" s="133">
        <f t="shared" si="14"/>
        <v>2119.9</v>
      </c>
      <c r="V88" s="117">
        <v>1504.2</v>
      </c>
      <c r="W88" s="159">
        <v>8898</v>
      </c>
      <c r="X88" s="134">
        <v>12.7</v>
      </c>
      <c r="Y88" s="119"/>
      <c r="Z88" s="120" t="s">
        <v>76</v>
      </c>
      <c r="AA88" s="121" t="s">
        <v>77</v>
      </c>
      <c r="AB88" s="56" t="s">
        <v>78</v>
      </c>
      <c r="AC88" s="56" t="s">
        <v>79</v>
      </c>
      <c r="AD88" s="121" t="s">
        <v>45</v>
      </c>
      <c r="AE88" s="115"/>
      <c r="AF88" s="115">
        <v>982.2</v>
      </c>
      <c r="AG88" s="56">
        <v>0</v>
      </c>
      <c r="AH88" s="115"/>
      <c r="AI88" s="115" t="s">
        <v>111</v>
      </c>
      <c r="AJ88" s="115" t="s">
        <v>81</v>
      </c>
      <c r="AK88" s="115" t="s">
        <v>106</v>
      </c>
      <c r="AL88" s="49" t="s">
        <v>107</v>
      </c>
      <c r="AM88" s="115">
        <v>2172</v>
      </c>
      <c r="AN88" s="128">
        <v>495</v>
      </c>
      <c r="AO88" s="128">
        <v>128.6</v>
      </c>
      <c r="AP88" s="128">
        <v>107</v>
      </c>
      <c r="AQ88" s="128"/>
      <c r="AR88" s="128">
        <v>412</v>
      </c>
      <c r="AS88" s="128">
        <v>314</v>
      </c>
      <c r="AT88" s="128"/>
      <c r="AU88" s="128">
        <f>AN88:AN145+AO88:AO145+AP88:AP145+AQ88:AQ145+AR88:AR145+AS88:AS145+AT88:AT145</f>
        <v>1456.6</v>
      </c>
      <c r="AV88" s="115">
        <v>53</v>
      </c>
      <c r="AW88" s="75" t="s">
        <v>97</v>
      </c>
      <c r="AX88" s="75" t="s">
        <v>79</v>
      </c>
      <c r="AY88" s="75" t="s">
        <v>138</v>
      </c>
      <c r="AZ88" s="202">
        <v>350</v>
      </c>
      <c r="BA88" s="75">
        <v>6</v>
      </c>
      <c r="BB88" s="75">
        <v>20</v>
      </c>
      <c r="BC88" s="75">
        <v>8</v>
      </c>
      <c r="BD88" s="34">
        <v>1</v>
      </c>
      <c r="BE88" s="106"/>
      <c r="BF88" s="75">
        <f t="shared" si="6"/>
        <v>111.6</v>
      </c>
      <c r="BG88" s="109">
        <v>0</v>
      </c>
      <c r="BH88" s="109">
        <v>0</v>
      </c>
      <c r="BI88" s="109">
        <v>0</v>
      </c>
      <c r="BJ88" s="109">
        <v>0</v>
      </c>
      <c r="BK88" s="124">
        <v>503.9</v>
      </c>
      <c r="BL88" s="131">
        <v>696</v>
      </c>
      <c r="BM88" s="75">
        <v>5.28</v>
      </c>
    </row>
    <row r="89" spans="1:65" ht="12" customHeight="1">
      <c r="A89" s="115">
        <v>28</v>
      </c>
      <c r="B89" s="115" t="s">
        <v>121</v>
      </c>
      <c r="C89" s="125">
        <v>26</v>
      </c>
      <c r="D89" s="115">
        <v>1953</v>
      </c>
      <c r="E89" s="115">
        <v>2</v>
      </c>
      <c r="F89" s="115">
        <v>2</v>
      </c>
      <c r="G89" s="115">
        <v>12</v>
      </c>
      <c r="H89" s="115">
        <v>0</v>
      </c>
      <c r="I89" s="115">
        <v>85.2</v>
      </c>
      <c r="J89" s="56">
        <v>0</v>
      </c>
      <c r="K89" s="56">
        <v>0</v>
      </c>
      <c r="L89" s="125">
        <v>0</v>
      </c>
      <c r="M89" s="115">
        <v>0</v>
      </c>
      <c r="N89" s="56">
        <v>0</v>
      </c>
      <c r="O89" s="56">
        <v>0</v>
      </c>
      <c r="P89" s="56">
        <v>0</v>
      </c>
      <c r="Q89" s="126">
        <v>626.4</v>
      </c>
      <c r="R89" s="127">
        <v>0</v>
      </c>
      <c r="S89" s="80">
        <f t="shared" si="13"/>
        <v>626.4</v>
      </c>
      <c r="T89" s="50">
        <f>I40:I144+J40:J144+K40:K144</f>
        <v>85.2</v>
      </c>
      <c r="U89" s="56">
        <f t="shared" si="14"/>
        <v>711.6</v>
      </c>
      <c r="V89" s="128">
        <v>625.9</v>
      </c>
      <c r="W89" s="154">
        <v>3406</v>
      </c>
      <c r="X89" s="154">
        <v>7</v>
      </c>
      <c r="Y89" s="130"/>
      <c r="Z89" s="120" t="s">
        <v>76</v>
      </c>
      <c r="AA89" s="121" t="s">
        <v>77</v>
      </c>
      <c r="AB89" s="56" t="s">
        <v>78</v>
      </c>
      <c r="AC89" s="56" t="s">
        <v>79</v>
      </c>
      <c r="AD89" s="121" t="s">
        <v>45</v>
      </c>
      <c r="AE89" s="115"/>
      <c r="AF89" s="115">
        <v>686.1</v>
      </c>
      <c r="AG89" s="56">
        <v>0</v>
      </c>
      <c r="AH89" s="115"/>
      <c r="AI89" s="115" t="s">
        <v>105</v>
      </c>
      <c r="AJ89" s="115" t="s">
        <v>93</v>
      </c>
      <c r="AK89" s="115" t="s">
        <v>106</v>
      </c>
      <c r="AL89" s="49" t="s">
        <v>107</v>
      </c>
      <c r="AM89" s="115">
        <v>1111</v>
      </c>
      <c r="AN89" s="128"/>
      <c r="AO89" s="128"/>
      <c r="AP89" s="128">
        <v>68</v>
      </c>
      <c r="AQ89" s="128"/>
      <c r="AR89" s="128">
        <v>504.4</v>
      </c>
      <c r="AS89" s="128"/>
      <c r="AT89" s="128">
        <v>52</v>
      </c>
      <c r="AU89" s="123">
        <f>AN40:AN144+AO40:AO144+AP40:AP144+AQ40:AQ144+AR40:AR144+AS40:AS144+AT40:AT144</f>
        <v>624.4</v>
      </c>
      <c r="AV89" s="115">
        <v>28</v>
      </c>
      <c r="AW89" s="75" t="s">
        <v>97</v>
      </c>
      <c r="AX89" s="75" t="s">
        <v>79</v>
      </c>
      <c r="AY89" s="75" t="s">
        <v>85</v>
      </c>
      <c r="AZ89" s="202">
        <v>320</v>
      </c>
      <c r="BA89" s="75"/>
      <c r="BB89" s="75">
        <v>8</v>
      </c>
      <c r="BC89" s="75">
        <v>4</v>
      </c>
      <c r="BD89" s="34"/>
      <c r="BE89" s="106"/>
      <c r="BF89" s="75">
        <f t="shared" si="6"/>
        <v>85.2</v>
      </c>
      <c r="BG89" s="109">
        <v>0</v>
      </c>
      <c r="BH89" s="109">
        <v>0</v>
      </c>
      <c r="BI89" s="109">
        <v>0</v>
      </c>
      <c r="BJ89" s="109">
        <v>0</v>
      </c>
      <c r="BK89" s="124">
        <v>0</v>
      </c>
      <c r="BL89" s="131">
        <v>486</v>
      </c>
      <c r="BM89" s="75">
        <v>0</v>
      </c>
    </row>
    <row r="90" spans="1:65" ht="12" customHeight="1">
      <c r="A90" s="115">
        <v>29</v>
      </c>
      <c r="B90" s="115" t="s">
        <v>121</v>
      </c>
      <c r="C90" s="125">
        <v>27</v>
      </c>
      <c r="D90" s="115">
        <v>1958</v>
      </c>
      <c r="E90" s="115">
        <v>3</v>
      </c>
      <c r="F90" s="115">
        <v>3</v>
      </c>
      <c r="G90" s="115">
        <v>22</v>
      </c>
      <c r="H90" s="115">
        <v>0</v>
      </c>
      <c r="I90" s="115">
        <v>124.2</v>
      </c>
      <c r="J90" s="56">
        <v>0</v>
      </c>
      <c r="K90" s="56">
        <v>0</v>
      </c>
      <c r="L90" s="125">
        <v>458.5</v>
      </c>
      <c r="M90" s="87">
        <v>458.5</v>
      </c>
      <c r="N90" s="56">
        <v>0</v>
      </c>
      <c r="O90" s="56">
        <v>0</v>
      </c>
      <c r="P90" s="56">
        <v>0</v>
      </c>
      <c r="Q90" s="209">
        <v>1248.95</v>
      </c>
      <c r="R90" s="127">
        <v>183.2</v>
      </c>
      <c r="S90" s="80">
        <f t="shared" si="13"/>
        <v>1432.15</v>
      </c>
      <c r="T90" s="50">
        <f>I40:I145+J40:J145+K40:K145</f>
        <v>124.2</v>
      </c>
      <c r="U90" s="56">
        <f t="shared" si="14"/>
        <v>2014.8500000000001</v>
      </c>
      <c r="V90" s="117">
        <v>1419.4</v>
      </c>
      <c r="W90" s="154">
        <v>8736</v>
      </c>
      <c r="X90" s="154">
        <v>12.5</v>
      </c>
      <c r="Y90" s="130"/>
      <c r="Z90" s="120" t="s">
        <v>76</v>
      </c>
      <c r="AA90" s="121" t="s">
        <v>77</v>
      </c>
      <c r="AB90" s="56" t="s">
        <v>78</v>
      </c>
      <c r="AC90" s="56" t="s">
        <v>79</v>
      </c>
      <c r="AD90" s="121" t="s">
        <v>45</v>
      </c>
      <c r="AE90" s="115"/>
      <c r="AF90" s="115"/>
      <c r="AG90" s="56">
        <v>0</v>
      </c>
      <c r="AH90" s="115">
        <v>1142.8</v>
      </c>
      <c r="AI90" s="115" t="s">
        <v>111</v>
      </c>
      <c r="AJ90" s="115" t="s">
        <v>93</v>
      </c>
      <c r="AK90" s="115" t="s">
        <v>120</v>
      </c>
      <c r="AL90" s="49" t="s">
        <v>107</v>
      </c>
      <c r="AM90" s="115">
        <v>1660</v>
      </c>
      <c r="AN90" s="128">
        <v>245</v>
      </c>
      <c r="AO90" s="128"/>
      <c r="AP90" s="128">
        <v>114.5</v>
      </c>
      <c r="AQ90" s="128"/>
      <c r="AR90" s="128">
        <v>196</v>
      </c>
      <c r="AS90" s="128">
        <v>412.3</v>
      </c>
      <c r="AT90" s="128"/>
      <c r="AU90" s="123">
        <f>AN40:AN145+AO40:AO145+AP40:AP145+AQ40:AQ145+AR40:AR145+AS40:AS145+AT40:AT145</f>
        <v>967.8</v>
      </c>
      <c r="AV90" s="115">
        <v>52</v>
      </c>
      <c r="AW90" s="75" t="s">
        <v>97</v>
      </c>
      <c r="AX90" s="75" t="s">
        <v>79</v>
      </c>
      <c r="AY90" s="75" t="s">
        <v>85</v>
      </c>
      <c r="AZ90" s="202">
        <v>280</v>
      </c>
      <c r="BA90" s="75"/>
      <c r="BB90" s="75">
        <v>14</v>
      </c>
      <c r="BC90" s="75">
        <v>10</v>
      </c>
      <c r="BD90" s="34"/>
      <c r="BE90" s="106"/>
      <c r="BF90" s="75">
        <f t="shared" si="6"/>
        <v>124.2</v>
      </c>
      <c r="BG90" s="109">
        <v>0</v>
      </c>
      <c r="BH90" s="109">
        <v>0</v>
      </c>
      <c r="BI90" s="109">
        <v>0</v>
      </c>
      <c r="BJ90" s="109">
        <v>0</v>
      </c>
      <c r="BK90" s="87">
        <v>458.5</v>
      </c>
      <c r="BL90" s="131">
        <v>692</v>
      </c>
      <c r="BM90" s="75">
        <v>7.9</v>
      </c>
    </row>
    <row r="91" spans="1:65" ht="11.25" customHeight="1">
      <c r="A91" s="115">
        <v>30</v>
      </c>
      <c r="B91" s="115" t="s">
        <v>121</v>
      </c>
      <c r="C91" s="125">
        <v>28</v>
      </c>
      <c r="D91" s="115">
        <v>1970</v>
      </c>
      <c r="E91" s="115">
        <v>5</v>
      </c>
      <c r="F91" s="115">
        <v>8</v>
      </c>
      <c r="G91" s="115">
        <v>113</v>
      </c>
      <c r="H91" s="115">
        <v>0</v>
      </c>
      <c r="I91" s="115">
        <v>484</v>
      </c>
      <c r="J91" s="56">
        <v>0</v>
      </c>
      <c r="K91" s="56">
        <v>0</v>
      </c>
      <c r="L91" s="125">
        <v>439.7</v>
      </c>
      <c r="M91" s="115">
        <v>439.7</v>
      </c>
      <c r="N91" s="56">
        <v>0</v>
      </c>
      <c r="O91" s="56">
        <v>0</v>
      </c>
      <c r="P91" s="56">
        <v>0</v>
      </c>
      <c r="Q91" s="134">
        <v>5465</v>
      </c>
      <c r="R91" s="127">
        <v>309.2</v>
      </c>
      <c r="S91" s="80">
        <f t="shared" si="13"/>
        <v>5774.2</v>
      </c>
      <c r="T91" s="125">
        <f aca="true" t="shared" si="15" ref="T91:T96">I91:I146+J91:J146+K91:K146</f>
        <v>484</v>
      </c>
      <c r="U91" s="133">
        <f t="shared" si="14"/>
        <v>6697.9</v>
      </c>
      <c r="V91" s="117">
        <v>5783.1</v>
      </c>
      <c r="W91" s="118">
        <v>21961.5</v>
      </c>
      <c r="X91" s="210">
        <v>15</v>
      </c>
      <c r="Y91" s="119"/>
      <c r="Z91" s="120" t="s">
        <v>76</v>
      </c>
      <c r="AA91" s="121" t="s">
        <v>77</v>
      </c>
      <c r="AB91" s="56" t="s">
        <v>78</v>
      </c>
      <c r="AC91" s="56" t="s">
        <v>79</v>
      </c>
      <c r="AD91" s="121" t="s">
        <v>45</v>
      </c>
      <c r="AE91" s="115">
        <v>1484.6</v>
      </c>
      <c r="AF91" s="115"/>
      <c r="AG91" s="56">
        <v>0</v>
      </c>
      <c r="AH91" s="115"/>
      <c r="AI91" s="115" t="s">
        <v>80</v>
      </c>
      <c r="AJ91" s="115" t="s">
        <v>81</v>
      </c>
      <c r="AK91" s="115" t="s">
        <v>82</v>
      </c>
      <c r="AL91" s="49" t="s">
        <v>107</v>
      </c>
      <c r="AM91" s="115">
        <v>4231</v>
      </c>
      <c r="AN91" s="128">
        <v>298</v>
      </c>
      <c r="AO91" s="211">
        <v>80</v>
      </c>
      <c r="AP91" s="128">
        <v>201</v>
      </c>
      <c r="AQ91" s="128"/>
      <c r="AR91" s="128">
        <v>1447</v>
      </c>
      <c r="AS91" s="128"/>
      <c r="AT91" s="128">
        <v>144</v>
      </c>
      <c r="AU91" s="128">
        <f aca="true" t="shared" si="16" ref="AU91:AU96">AN91:AN146+AO91:AO146+AP91:AP146+AQ91:AQ146+AR91:AR146+AS91:AS146+AT91:AT146</f>
        <v>2170</v>
      </c>
      <c r="AV91" s="115">
        <v>200</v>
      </c>
      <c r="AW91" s="75" t="s">
        <v>84</v>
      </c>
      <c r="AX91" s="75" t="s">
        <v>79</v>
      </c>
      <c r="AY91" s="75" t="s">
        <v>138</v>
      </c>
      <c r="AZ91" s="202">
        <v>530</v>
      </c>
      <c r="BA91" s="75">
        <v>19</v>
      </c>
      <c r="BB91" s="75">
        <v>48</v>
      </c>
      <c r="BC91" s="75">
        <v>38</v>
      </c>
      <c r="BD91" s="34">
        <v>8</v>
      </c>
      <c r="BE91" s="106"/>
      <c r="BF91" s="75">
        <f t="shared" si="6"/>
        <v>484</v>
      </c>
      <c r="BG91" s="109">
        <v>0</v>
      </c>
      <c r="BH91" s="109">
        <v>0</v>
      </c>
      <c r="BI91" s="109">
        <v>0</v>
      </c>
      <c r="BJ91" s="109">
        <v>0</v>
      </c>
      <c r="BK91" s="124">
        <v>439.7</v>
      </c>
      <c r="BL91" s="131">
        <v>0</v>
      </c>
      <c r="BM91" s="75">
        <v>22</v>
      </c>
    </row>
    <row r="92" spans="1:65" s="3" customFormat="1" ht="11.25" customHeight="1">
      <c r="A92" s="115">
        <v>31</v>
      </c>
      <c r="B92" s="56" t="s">
        <v>139</v>
      </c>
      <c r="C92" s="50">
        <v>1</v>
      </c>
      <c r="D92" s="56">
        <v>1983</v>
      </c>
      <c r="E92" s="56">
        <v>2</v>
      </c>
      <c r="F92" s="56">
        <v>3</v>
      </c>
      <c r="G92" s="56">
        <v>18</v>
      </c>
      <c r="H92" s="115">
        <v>0</v>
      </c>
      <c r="I92" s="56">
        <v>90.3</v>
      </c>
      <c r="J92" s="56">
        <v>0</v>
      </c>
      <c r="K92" s="56">
        <v>0</v>
      </c>
      <c r="L92" s="50">
        <v>428.7</v>
      </c>
      <c r="M92" s="56">
        <v>428.7</v>
      </c>
      <c r="N92" s="56">
        <v>0</v>
      </c>
      <c r="O92" s="56">
        <v>0</v>
      </c>
      <c r="P92" s="56">
        <v>0</v>
      </c>
      <c r="Q92" s="50">
        <v>783.6</v>
      </c>
      <c r="R92" s="127">
        <v>0</v>
      </c>
      <c r="S92" s="80">
        <f t="shared" si="13"/>
        <v>783.6</v>
      </c>
      <c r="T92" s="125">
        <f t="shared" si="15"/>
        <v>90.3</v>
      </c>
      <c r="U92" s="133">
        <f t="shared" si="14"/>
        <v>1302.6</v>
      </c>
      <c r="V92" s="71">
        <v>785.2</v>
      </c>
      <c r="W92" s="212">
        <v>2911</v>
      </c>
      <c r="X92" s="213"/>
      <c r="Y92" s="179"/>
      <c r="Z92" s="120" t="s">
        <v>76</v>
      </c>
      <c r="AA92" s="56" t="s">
        <v>77</v>
      </c>
      <c r="AB92" s="56" t="s">
        <v>78</v>
      </c>
      <c r="AC92" s="56" t="s">
        <v>79</v>
      </c>
      <c r="AD92" s="56" t="s">
        <v>45</v>
      </c>
      <c r="AE92" s="56">
        <v>552.1</v>
      </c>
      <c r="AF92" s="56"/>
      <c r="AG92" s="56"/>
      <c r="AH92" s="56"/>
      <c r="AI92" s="56" t="s">
        <v>140</v>
      </c>
      <c r="AJ92" s="56" t="s">
        <v>81</v>
      </c>
      <c r="AK92" s="115" t="s">
        <v>118</v>
      </c>
      <c r="AL92" s="57" t="s">
        <v>83</v>
      </c>
      <c r="AM92" s="56">
        <v>2359</v>
      </c>
      <c r="AN92" s="71">
        <v>360</v>
      </c>
      <c r="AO92" s="71">
        <v>50</v>
      </c>
      <c r="AP92" s="71">
        <v>90</v>
      </c>
      <c r="AQ92" s="71">
        <v>0</v>
      </c>
      <c r="AR92" s="71">
        <v>1187.1</v>
      </c>
      <c r="AS92" s="71">
        <v>170</v>
      </c>
      <c r="AT92" s="71">
        <v>0</v>
      </c>
      <c r="AU92" s="128">
        <f t="shared" si="16"/>
        <v>1857.1</v>
      </c>
      <c r="AV92" s="56">
        <v>44</v>
      </c>
      <c r="AW92" s="56" t="s">
        <v>84</v>
      </c>
      <c r="AX92" s="56" t="s">
        <v>130</v>
      </c>
      <c r="AY92" s="56" t="s">
        <v>138</v>
      </c>
      <c r="AZ92" s="65">
        <v>136</v>
      </c>
      <c r="BA92" s="56"/>
      <c r="BB92" s="56">
        <v>14</v>
      </c>
      <c r="BC92" s="56">
        <v>4</v>
      </c>
      <c r="BD92" s="58"/>
      <c r="BE92" s="139"/>
      <c r="BF92" s="75">
        <f t="shared" si="6"/>
        <v>90.3</v>
      </c>
      <c r="BG92" s="147">
        <v>0</v>
      </c>
      <c r="BH92" s="147">
        <v>0</v>
      </c>
      <c r="BI92" s="147">
        <v>0</v>
      </c>
      <c r="BJ92" s="147">
        <v>0</v>
      </c>
      <c r="BK92" s="58">
        <v>428.7</v>
      </c>
      <c r="BL92" s="65">
        <v>501.9</v>
      </c>
      <c r="BM92" s="56">
        <v>4.2</v>
      </c>
    </row>
    <row r="93" spans="1:65" s="3" customFormat="1" ht="12.75" customHeight="1">
      <c r="A93" s="115">
        <v>32</v>
      </c>
      <c r="B93" s="56" t="s">
        <v>139</v>
      </c>
      <c r="C93" s="50">
        <v>2</v>
      </c>
      <c r="D93" s="56">
        <v>1983</v>
      </c>
      <c r="E93" s="56">
        <v>2</v>
      </c>
      <c r="F93" s="56">
        <v>3</v>
      </c>
      <c r="G93" s="56">
        <v>18</v>
      </c>
      <c r="H93" s="115">
        <v>0</v>
      </c>
      <c r="I93" s="56">
        <v>90.7</v>
      </c>
      <c r="J93" s="56">
        <v>0</v>
      </c>
      <c r="K93" s="56">
        <v>0</v>
      </c>
      <c r="L93" s="50">
        <v>428.7</v>
      </c>
      <c r="M93" s="56">
        <v>428.7</v>
      </c>
      <c r="N93" s="56">
        <v>0</v>
      </c>
      <c r="O93" s="56">
        <v>0</v>
      </c>
      <c r="P93" s="56">
        <v>0</v>
      </c>
      <c r="Q93" s="50">
        <v>787.4</v>
      </c>
      <c r="R93" s="127">
        <v>0</v>
      </c>
      <c r="S93" s="80">
        <f t="shared" si="13"/>
        <v>787.4</v>
      </c>
      <c r="T93" s="125">
        <f t="shared" si="15"/>
        <v>90.7</v>
      </c>
      <c r="U93" s="133">
        <f t="shared" si="14"/>
        <v>1306.8</v>
      </c>
      <c r="V93" s="71">
        <v>787.4</v>
      </c>
      <c r="W93" s="212">
        <v>3228</v>
      </c>
      <c r="X93" s="214">
        <v>6.3</v>
      </c>
      <c r="Y93" s="179"/>
      <c r="Z93" s="120" t="s">
        <v>76</v>
      </c>
      <c r="AA93" s="56" t="s">
        <v>77</v>
      </c>
      <c r="AB93" s="56" t="s">
        <v>78</v>
      </c>
      <c r="AC93" s="56" t="s">
        <v>79</v>
      </c>
      <c r="AD93" s="56" t="s">
        <v>45</v>
      </c>
      <c r="AE93" s="56">
        <v>552.1</v>
      </c>
      <c r="AF93" s="56"/>
      <c r="AG93" s="56"/>
      <c r="AH93" s="56"/>
      <c r="AI93" s="56" t="s">
        <v>140</v>
      </c>
      <c r="AJ93" s="56" t="s">
        <v>81</v>
      </c>
      <c r="AK93" s="115" t="s">
        <v>118</v>
      </c>
      <c r="AL93" s="57" t="s">
        <v>83</v>
      </c>
      <c r="AM93" s="56">
        <v>2661</v>
      </c>
      <c r="AN93" s="71">
        <v>360</v>
      </c>
      <c r="AO93" s="71">
        <v>50</v>
      </c>
      <c r="AP93" s="71">
        <v>90</v>
      </c>
      <c r="AQ93" s="71">
        <v>0</v>
      </c>
      <c r="AR93" s="71">
        <v>1478.6</v>
      </c>
      <c r="AS93" s="71">
        <v>170</v>
      </c>
      <c r="AT93" s="71">
        <v>0</v>
      </c>
      <c r="AU93" s="128">
        <f t="shared" si="16"/>
        <v>2148.6</v>
      </c>
      <c r="AV93" s="56">
        <v>27</v>
      </c>
      <c r="AW93" s="56" t="s">
        <v>84</v>
      </c>
      <c r="AX93" s="56" t="s">
        <v>130</v>
      </c>
      <c r="AY93" s="56" t="s">
        <v>138</v>
      </c>
      <c r="AZ93" s="65">
        <v>141</v>
      </c>
      <c r="BA93" s="56"/>
      <c r="BB93" s="56">
        <v>14</v>
      </c>
      <c r="BC93" s="56">
        <v>4</v>
      </c>
      <c r="BD93" s="58"/>
      <c r="BE93" s="139"/>
      <c r="BF93" s="75">
        <f t="shared" si="6"/>
        <v>90.7</v>
      </c>
      <c r="BG93" s="147">
        <v>0</v>
      </c>
      <c r="BH93" s="147">
        <v>0</v>
      </c>
      <c r="BI93" s="147">
        <v>0</v>
      </c>
      <c r="BJ93" s="147">
        <v>0</v>
      </c>
      <c r="BK93" s="58">
        <v>428.7</v>
      </c>
      <c r="BL93" s="65">
        <v>512.4</v>
      </c>
      <c r="BM93" s="56">
        <v>4.2</v>
      </c>
    </row>
    <row r="94" spans="1:65" s="3" customFormat="1" ht="11.25" customHeight="1">
      <c r="A94" s="115">
        <v>33</v>
      </c>
      <c r="B94" s="56" t="s">
        <v>139</v>
      </c>
      <c r="C94" s="50">
        <v>3</v>
      </c>
      <c r="D94" s="56">
        <v>1989</v>
      </c>
      <c r="E94" s="56">
        <v>3</v>
      </c>
      <c r="F94" s="56">
        <v>3</v>
      </c>
      <c r="G94" s="56">
        <v>27</v>
      </c>
      <c r="H94" s="115">
        <v>0</v>
      </c>
      <c r="I94" s="56">
        <v>131.4</v>
      </c>
      <c r="J94" s="56">
        <v>0</v>
      </c>
      <c r="K94" s="56">
        <v>0</v>
      </c>
      <c r="L94" s="50">
        <v>428.7</v>
      </c>
      <c r="M94" s="56">
        <v>428.7</v>
      </c>
      <c r="N94" s="56">
        <v>0</v>
      </c>
      <c r="O94" s="56">
        <v>0</v>
      </c>
      <c r="P94" s="56">
        <v>0</v>
      </c>
      <c r="Q94" s="50">
        <v>1298.4</v>
      </c>
      <c r="R94" s="127">
        <v>0</v>
      </c>
      <c r="S94" s="80">
        <f t="shared" si="13"/>
        <v>1298.4</v>
      </c>
      <c r="T94" s="125">
        <f t="shared" si="15"/>
        <v>131.4</v>
      </c>
      <c r="U94" s="133">
        <f t="shared" si="14"/>
        <v>1858.5</v>
      </c>
      <c r="V94" s="80">
        <v>1249.6</v>
      </c>
      <c r="W94" s="212">
        <v>6147</v>
      </c>
      <c r="X94" s="214">
        <v>10.72</v>
      </c>
      <c r="Y94" s="182"/>
      <c r="Z94" s="120" t="s">
        <v>76</v>
      </c>
      <c r="AA94" s="56" t="s">
        <v>77</v>
      </c>
      <c r="AB94" s="56" t="s">
        <v>78</v>
      </c>
      <c r="AC94" s="56" t="s">
        <v>79</v>
      </c>
      <c r="AD94" s="56" t="s">
        <v>45</v>
      </c>
      <c r="AE94" s="1"/>
      <c r="AF94" s="56">
        <v>814.2</v>
      </c>
      <c r="AG94" s="56"/>
      <c r="AH94" s="56"/>
      <c r="AI94" s="56" t="s">
        <v>140</v>
      </c>
      <c r="AJ94" s="56" t="s">
        <v>81</v>
      </c>
      <c r="AK94" s="56" t="s">
        <v>106</v>
      </c>
      <c r="AL94" s="57" t="s">
        <v>83</v>
      </c>
      <c r="AM94" s="56">
        <v>1970</v>
      </c>
      <c r="AN94" s="71">
        <v>368</v>
      </c>
      <c r="AO94" s="71">
        <v>50</v>
      </c>
      <c r="AP94" s="71">
        <v>104</v>
      </c>
      <c r="AQ94" s="71">
        <v>0</v>
      </c>
      <c r="AR94" s="71">
        <v>709.6</v>
      </c>
      <c r="AS94" s="71">
        <v>165</v>
      </c>
      <c r="AT94" s="71">
        <v>0</v>
      </c>
      <c r="AU94" s="128">
        <f t="shared" si="16"/>
        <v>1396.6</v>
      </c>
      <c r="AV94" s="56">
        <v>59</v>
      </c>
      <c r="AW94" s="56" t="s">
        <v>84</v>
      </c>
      <c r="AX94" s="56" t="s">
        <v>130</v>
      </c>
      <c r="AY94" s="56" t="s">
        <v>138</v>
      </c>
      <c r="AZ94" s="65">
        <v>87</v>
      </c>
      <c r="BA94" s="56">
        <v>6</v>
      </c>
      <c r="BB94" s="56">
        <v>15</v>
      </c>
      <c r="BC94" s="56">
        <v>6</v>
      </c>
      <c r="BD94" s="58"/>
      <c r="BE94" s="139"/>
      <c r="BF94" s="75">
        <f t="shared" si="6"/>
        <v>131.4</v>
      </c>
      <c r="BG94" s="147">
        <v>0</v>
      </c>
      <c r="BH94" s="147">
        <v>0</v>
      </c>
      <c r="BI94" s="147">
        <v>0</v>
      </c>
      <c r="BJ94" s="147">
        <v>0</v>
      </c>
      <c r="BK94" s="58">
        <v>428.7</v>
      </c>
      <c r="BL94" s="65">
        <v>573.4</v>
      </c>
      <c r="BM94" s="56">
        <v>4.4</v>
      </c>
    </row>
    <row r="95" spans="1:65" ht="11.25" customHeight="1">
      <c r="A95" s="115">
        <v>34</v>
      </c>
      <c r="B95" s="115" t="s">
        <v>102</v>
      </c>
      <c r="C95" s="125">
        <v>2</v>
      </c>
      <c r="D95" s="115">
        <v>1961</v>
      </c>
      <c r="E95" s="115">
        <v>4</v>
      </c>
      <c r="F95" s="115">
        <v>2</v>
      </c>
      <c r="G95" s="115">
        <v>24</v>
      </c>
      <c r="H95" s="115">
        <v>0</v>
      </c>
      <c r="I95" s="115">
        <v>99.1</v>
      </c>
      <c r="J95" s="56">
        <v>0</v>
      </c>
      <c r="K95" s="56">
        <v>0</v>
      </c>
      <c r="L95" s="125">
        <v>321.7</v>
      </c>
      <c r="M95" s="115">
        <v>321.7</v>
      </c>
      <c r="N95" s="56">
        <v>0</v>
      </c>
      <c r="O95" s="56">
        <v>0</v>
      </c>
      <c r="P95" s="56">
        <v>0</v>
      </c>
      <c r="Q95" s="134">
        <v>952.8</v>
      </c>
      <c r="R95" s="127">
        <v>340.2</v>
      </c>
      <c r="S95" s="80">
        <f t="shared" si="13"/>
        <v>1293</v>
      </c>
      <c r="T95" s="125">
        <f t="shared" si="15"/>
        <v>99.1</v>
      </c>
      <c r="U95" s="133">
        <f t="shared" si="14"/>
        <v>1713.8</v>
      </c>
      <c r="V95" s="117">
        <v>1281.9</v>
      </c>
      <c r="W95" s="132">
        <v>6573</v>
      </c>
      <c r="X95" s="215">
        <v>14.6</v>
      </c>
      <c r="Y95" s="119"/>
      <c r="Z95" s="120" t="s">
        <v>76</v>
      </c>
      <c r="AA95" s="121" t="s">
        <v>77</v>
      </c>
      <c r="AB95" s="56" t="s">
        <v>78</v>
      </c>
      <c r="AC95" s="56" t="s">
        <v>79</v>
      </c>
      <c r="AD95" s="121" t="s">
        <v>45</v>
      </c>
      <c r="AE95" s="56">
        <v>0</v>
      </c>
      <c r="AF95" s="115">
        <v>652.8</v>
      </c>
      <c r="AG95" s="56">
        <v>0</v>
      </c>
      <c r="AH95" s="56">
        <v>0</v>
      </c>
      <c r="AI95" s="115" t="s">
        <v>111</v>
      </c>
      <c r="AJ95" s="115" t="s">
        <v>81</v>
      </c>
      <c r="AK95" s="115" t="s">
        <v>106</v>
      </c>
      <c r="AL95" s="49" t="s">
        <v>107</v>
      </c>
      <c r="AM95" s="115">
        <v>1276</v>
      </c>
      <c r="AN95" s="128">
        <v>369</v>
      </c>
      <c r="AO95" s="128"/>
      <c r="AP95" s="128">
        <v>91</v>
      </c>
      <c r="AQ95" s="128"/>
      <c r="AR95" s="128"/>
      <c r="AS95" s="128">
        <v>232.8</v>
      </c>
      <c r="AT95" s="128">
        <v>133</v>
      </c>
      <c r="AU95" s="128">
        <f t="shared" si="16"/>
        <v>825.8</v>
      </c>
      <c r="AV95" s="115">
        <v>50</v>
      </c>
      <c r="AW95" s="75" t="s">
        <v>97</v>
      </c>
      <c r="AX95" s="75" t="s">
        <v>79</v>
      </c>
      <c r="AY95" s="75" t="s">
        <v>85</v>
      </c>
      <c r="AZ95" s="202">
        <v>320</v>
      </c>
      <c r="BA95" s="75">
        <v>6</v>
      </c>
      <c r="BB95" s="75">
        <v>16</v>
      </c>
      <c r="BC95" s="75">
        <v>2</v>
      </c>
      <c r="BD95" s="34"/>
      <c r="BE95" s="106"/>
      <c r="BF95" s="75">
        <f t="shared" si="6"/>
        <v>99.1</v>
      </c>
      <c r="BG95" s="109">
        <v>0</v>
      </c>
      <c r="BH95" s="109">
        <v>0</v>
      </c>
      <c r="BI95" s="109">
        <v>0</v>
      </c>
      <c r="BJ95" s="109">
        <v>0</v>
      </c>
      <c r="BK95" s="124">
        <v>321.7</v>
      </c>
      <c r="BL95" s="131">
        <v>450.2</v>
      </c>
      <c r="BM95" s="75">
        <v>4.08</v>
      </c>
    </row>
    <row r="96" spans="1:65" ht="11.25" customHeight="1">
      <c r="A96" s="115">
        <v>35</v>
      </c>
      <c r="B96" s="115" t="s">
        <v>102</v>
      </c>
      <c r="C96" s="125" t="s">
        <v>141</v>
      </c>
      <c r="D96" s="115">
        <v>1961</v>
      </c>
      <c r="E96" s="115">
        <v>2</v>
      </c>
      <c r="F96" s="115">
        <v>2</v>
      </c>
      <c r="G96" s="115">
        <v>16</v>
      </c>
      <c r="H96" s="115">
        <v>0</v>
      </c>
      <c r="I96" s="115">
        <v>49.2</v>
      </c>
      <c r="J96" s="56">
        <v>0</v>
      </c>
      <c r="K96" s="56">
        <v>0</v>
      </c>
      <c r="L96" s="125">
        <v>330</v>
      </c>
      <c r="M96" s="115">
        <v>330</v>
      </c>
      <c r="N96" s="56">
        <v>0</v>
      </c>
      <c r="O96" s="56">
        <v>0</v>
      </c>
      <c r="P96" s="56">
        <v>0</v>
      </c>
      <c r="Q96" s="126">
        <v>635.5</v>
      </c>
      <c r="R96" s="127">
        <v>0</v>
      </c>
      <c r="S96" s="80">
        <f t="shared" si="13"/>
        <v>635.5</v>
      </c>
      <c r="T96" s="125">
        <f t="shared" si="15"/>
        <v>49.2</v>
      </c>
      <c r="U96" s="133">
        <f t="shared" si="14"/>
        <v>1014.7</v>
      </c>
      <c r="V96" s="71">
        <v>634.2</v>
      </c>
      <c r="W96" s="212">
        <v>3984</v>
      </c>
      <c r="X96" s="214">
        <v>8.9</v>
      </c>
      <c r="Y96" s="216"/>
      <c r="Z96" s="120" t="s">
        <v>76</v>
      </c>
      <c r="AA96" s="121" t="s">
        <v>77</v>
      </c>
      <c r="AB96" s="56" t="s">
        <v>78</v>
      </c>
      <c r="AC96" s="56" t="s">
        <v>79</v>
      </c>
      <c r="AD96" s="121" t="s">
        <v>142</v>
      </c>
      <c r="AE96" s="56">
        <v>0</v>
      </c>
      <c r="AF96" s="115">
        <v>649</v>
      </c>
      <c r="AG96" s="56">
        <v>0</v>
      </c>
      <c r="AH96" s="56">
        <v>0</v>
      </c>
      <c r="AI96" s="115" t="s">
        <v>111</v>
      </c>
      <c r="AJ96" s="115" t="s">
        <v>93</v>
      </c>
      <c r="AK96" s="115" t="s">
        <v>106</v>
      </c>
      <c r="AL96" s="49" t="s">
        <v>107</v>
      </c>
      <c r="AM96" s="115">
        <v>1253</v>
      </c>
      <c r="AN96" s="128">
        <v>460.14</v>
      </c>
      <c r="AO96" s="128"/>
      <c r="AP96" s="128">
        <v>95.2</v>
      </c>
      <c r="AQ96" s="128"/>
      <c r="AR96" s="128">
        <v>89.06</v>
      </c>
      <c r="AS96" s="128">
        <v>161</v>
      </c>
      <c r="AT96" s="128"/>
      <c r="AU96" s="128">
        <f t="shared" si="16"/>
        <v>805.4000000000001</v>
      </c>
      <c r="AV96" s="115">
        <v>30</v>
      </c>
      <c r="AW96" s="75" t="s">
        <v>84</v>
      </c>
      <c r="AX96" s="75" t="s">
        <v>79</v>
      </c>
      <c r="AY96" s="75" t="s">
        <v>138</v>
      </c>
      <c r="AZ96" s="202">
        <v>162</v>
      </c>
      <c r="BA96" s="75">
        <v>4</v>
      </c>
      <c r="BB96" s="75">
        <v>10</v>
      </c>
      <c r="BC96" s="75">
        <v>2</v>
      </c>
      <c r="BD96" s="34"/>
      <c r="BE96" s="106"/>
      <c r="BF96" s="75">
        <f t="shared" si="6"/>
        <v>49.2</v>
      </c>
      <c r="BG96" s="109">
        <v>0</v>
      </c>
      <c r="BH96" s="109">
        <v>0</v>
      </c>
      <c r="BI96" s="109">
        <v>0</v>
      </c>
      <c r="BJ96" s="109">
        <v>0</v>
      </c>
      <c r="BK96" s="124">
        <v>330</v>
      </c>
      <c r="BL96" s="131">
        <v>447.6</v>
      </c>
      <c r="BM96" s="75">
        <v>3.8</v>
      </c>
    </row>
    <row r="97" spans="1:65" s="218" customFormat="1" ht="11.25" customHeight="1">
      <c r="A97" s="115">
        <v>36</v>
      </c>
      <c r="B97" s="115" t="s">
        <v>102</v>
      </c>
      <c r="C97" s="125">
        <v>4</v>
      </c>
      <c r="D97" s="115">
        <v>1960</v>
      </c>
      <c r="E97" s="115">
        <v>4</v>
      </c>
      <c r="F97" s="115">
        <v>4</v>
      </c>
      <c r="G97" s="115">
        <v>64</v>
      </c>
      <c r="H97" s="115">
        <v>0</v>
      </c>
      <c r="I97" s="115">
        <v>196.8</v>
      </c>
      <c r="J97" s="56">
        <v>0</v>
      </c>
      <c r="K97" s="56">
        <v>0</v>
      </c>
      <c r="L97" s="125">
        <v>646.8</v>
      </c>
      <c r="M97" s="115">
        <v>646.8</v>
      </c>
      <c r="N97" s="56">
        <v>0</v>
      </c>
      <c r="O97" s="56">
        <v>0</v>
      </c>
      <c r="P97" s="56">
        <v>0</v>
      </c>
      <c r="Q97" s="126">
        <v>2537.9</v>
      </c>
      <c r="R97" s="127">
        <v>0</v>
      </c>
      <c r="S97" s="80">
        <f t="shared" si="13"/>
        <v>2537.9</v>
      </c>
      <c r="T97" s="50">
        <f>I97+J97+K97</f>
        <v>196.8</v>
      </c>
      <c r="U97" s="56">
        <f t="shared" si="14"/>
        <v>3381.5</v>
      </c>
      <c r="V97" s="117">
        <v>2537.3</v>
      </c>
      <c r="W97" s="129">
        <v>12345</v>
      </c>
      <c r="X97" s="129">
        <v>13.9</v>
      </c>
      <c r="Y97" s="119"/>
      <c r="Z97" s="120" t="s">
        <v>76</v>
      </c>
      <c r="AA97" s="121" t="s">
        <v>77</v>
      </c>
      <c r="AB97" s="56" t="s">
        <v>78</v>
      </c>
      <c r="AC97" s="56" t="s">
        <v>79</v>
      </c>
      <c r="AD97" s="121" t="s">
        <v>45</v>
      </c>
      <c r="AE97" s="56">
        <v>0</v>
      </c>
      <c r="AF97" s="115">
        <v>1306.9</v>
      </c>
      <c r="AG97" s="56">
        <v>0</v>
      </c>
      <c r="AH97" s="56">
        <v>0</v>
      </c>
      <c r="AI97" s="115" t="s">
        <v>111</v>
      </c>
      <c r="AJ97" s="115" t="s">
        <v>93</v>
      </c>
      <c r="AK97" s="115" t="s">
        <v>106</v>
      </c>
      <c r="AL97" s="49" t="s">
        <v>107</v>
      </c>
      <c r="AM97" s="115">
        <v>2337</v>
      </c>
      <c r="AN97" s="123">
        <v>775</v>
      </c>
      <c r="AO97" s="123">
        <v>0</v>
      </c>
      <c r="AP97" s="123">
        <v>206</v>
      </c>
      <c r="AQ97" s="123">
        <v>0</v>
      </c>
      <c r="AR97" s="123">
        <v>32</v>
      </c>
      <c r="AS97" s="123">
        <v>238.7</v>
      </c>
      <c r="AT97" s="123">
        <v>184</v>
      </c>
      <c r="AU97" s="137">
        <f>AN97+AO97+AP97+AQ97+AR97+AS97+AT97</f>
        <v>1435.7</v>
      </c>
      <c r="AV97" s="115">
        <v>119</v>
      </c>
      <c r="AW97" s="75" t="s">
        <v>84</v>
      </c>
      <c r="AX97" s="75" t="s">
        <v>79</v>
      </c>
      <c r="AY97" s="75" t="s">
        <v>85</v>
      </c>
      <c r="AZ97" s="202">
        <v>590</v>
      </c>
      <c r="BA97" s="75">
        <v>16</v>
      </c>
      <c r="BB97" s="75">
        <v>38</v>
      </c>
      <c r="BC97" s="75">
        <v>10</v>
      </c>
      <c r="BD97" s="34"/>
      <c r="BE97" s="217"/>
      <c r="BF97" s="75">
        <f t="shared" si="6"/>
        <v>196.8</v>
      </c>
      <c r="BG97" s="109">
        <v>0</v>
      </c>
      <c r="BH97" s="109">
        <v>0</v>
      </c>
      <c r="BI97" s="109">
        <v>0</v>
      </c>
      <c r="BJ97" s="109">
        <v>0</v>
      </c>
      <c r="BK97" s="124">
        <v>646.8</v>
      </c>
      <c r="BL97" s="131">
        <v>884.9</v>
      </c>
      <c r="BM97" s="75">
        <v>10.12</v>
      </c>
    </row>
    <row r="98" spans="1:65" ht="12" customHeight="1">
      <c r="A98" s="115">
        <v>37</v>
      </c>
      <c r="B98" s="115" t="s">
        <v>102</v>
      </c>
      <c r="C98" s="125">
        <v>5</v>
      </c>
      <c r="D98" s="115">
        <v>1971</v>
      </c>
      <c r="E98" s="115">
        <v>5</v>
      </c>
      <c r="F98" s="115">
        <v>8</v>
      </c>
      <c r="G98" s="115">
        <v>118</v>
      </c>
      <c r="H98" s="115">
        <v>0</v>
      </c>
      <c r="I98" s="115">
        <v>574</v>
      </c>
      <c r="J98" s="56">
        <v>0</v>
      </c>
      <c r="K98" s="56">
        <v>0</v>
      </c>
      <c r="L98" s="125">
        <v>1147.7</v>
      </c>
      <c r="M98" s="115">
        <v>1147.7</v>
      </c>
      <c r="N98" s="56">
        <v>0</v>
      </c>
      <c r="O98" s="56">
        <v>0</v>
      </c>
      <c r="P98" s="56">
        <v>0</v>
      </c>
      <c r="Q98" s="209">
        <v>5652.8</v>
      </c>
      <c r="R98" s="127">
        <v>47.6</v>
      </c>
      <c r="S98" s="80">
        <f t="shared" si="13"/>
        <v>5700.400000000001</v>
      </c>
      <c r="T98" s="50">
        <f>I98+J98+K98</f>
        <v>574</v>
      </c>
      <c r="U98" s="56">
        <f t="shared" si="14"/>
        <v>7422.1</v>
      </c>
      <c r="V98" s="175">
        <v>6844.8</v>
      </c>
      <c r="W98" s="129">
        <v>23832</v>
      </c>
      <c r="X98" s="118"/>
      <c r="Y98" s="119"/>
      <c r="Z98" s="120" t="s">
        <v>76</v>
      </c>
      <c r="AA98" s="121" t="s">
        <v>77</v>
      </c>
      <c r="AB98" s="56" t="s">
        <v>78</v>
      </c>
      <c r="AC98" s="56" t="s">
        <v>79</v>
      </c>
      <c r="AD98" s="121" t="s">
        <v>142</v>
      </c>
      <c r="AE98" s="56">
        <v>0</v>
      </c>
      <c r="AF98" s="115"/>
      <c r="AG98" s="56">
        <v>0</v>
      </c>
      <c r="AH98" s="115">
        <v>2034.2</v>
      </c>
      <c r="AI98" s="115" t="s">
        <v>140</v>
      </c>
      <c r="AJ98" s="115" t="s">
        <v>81</v>
      </c>
      <c r="AK98" s="115" t="s">
        <v>118</v>
      </c>
      <c r="AL98" s="49" t="s">
        <v>107</v>
      </c>
      <c r="AM98" s="115">
        <v>4462</v>
      </c>
      <c r="AN98" s="123">
        <v>638.6</v>
      </c>
      <c r="AO98" s="123">
        <v>80</v>
      </c>
      <c r="AP98" s="123">
        <v>148</v>
      </c>
      <c r="AQ98" s="123"/>
      <c r="AR98" s="123">
        <v>1105.2</v>
      </c>
      <c r="AS98" s="123"/>
      <c r="AT98" s="123">
        <v>1037</v>
      </c>
      <c r="AU98" s="123" t="e">
        <f>AN23:AN62+AO23:AO62+AP23:AP62+AQ23:AQ62+AR23:AR62+AS23:AS62+AT23:AT62</f>
        <v>#VALUE!</v>
      </c>
      <c r="AV98" s="115">
        <v>234</v>
      </c>
      <c r="AW98" s="75" t="s">
        <v>84</v>
      </c>
      <c r="AX98" s="75" t="s">
        <v>79</v>
      </c>
      <c r="AY98" s="75" t="s">
        <v>85</v>
      </c>
      <c r="AZ98" s="202">
        <v>960</v>
      </c>
      <c r="BA98" s="75">
        <v>19</v>
      </c>
      <c r="BB98" s="75">
        <v>49</v>
      </c>
      <c r="BC98" s="75">
        <v>40</v>
      </c>
      <c r="BD98" s="34">
        <v>10</v>
      </c>
      <c r="BE98" s="106"/>
      <c r="BF98" s="75">
        <f t="shared" si="6"/>
        <v>574</v>
      </c>
      <c r="BG98" s="109">
        <v>0</v>
      </c>
      <c r="BH98" s="109">
        <v>0</v>
      </c>
      <c r="BI98" s="109">
        <v>0</v>
      </c>
      <c r="BJ98" s="109">
        <v>0</v>
      </c>
      <c r="BK98" s="124">
        <v>1147.7</v>
      </c>
      <c r="BL98" s="131">
        <v>1453.2</v>
      </c>
      <c r="BM98" s="75">
        <v>20.2</v>
      </c>
    </row>
    <row r="99" spans="1:65" ht="12" customHeight="1">
      <c r="A99" s="115">
        <v>38</v>
      </c>
      <c r="B99" s="115" t="s">
        <v>112</v>
      </c>
      <c r="C99" s="125">
        <v>3</v>
      </c>
      <c r="D99" s="115">
        <v>1968</v>
      </c>
      <c r="E99" s="115">
        <v>5</v>
      </c>
      <c r="F99" s="115">
        <v>4</v>
      </c>
      <c r="G99" s="115">
        <v>64</v>
      </c>
      <c r="H99" s="115">
        <v>0</v>
      </c>
      <c r="I99" s="115">
        <v>196.8</v>
      </c>
      <c r="J99" s="56">
        <v>0</v>
      </c>
      <c r="K99" s="56">
        <v>0</v>
      </c>
      <c r="L99" s="125">
        <v>570</v>
      </c>
      <c r="M99" s="56">
        <v>15.8</v>
      </c>
      <c r="N99" s="115"/>
      <c r="O99" s="56">
        <v>0</v>
      </c>
      <c r="P99" s="115">
        <v>554.2</v>
      </c>
      <c r="Q99" s="134">
        <v>2583.5</v>
      </c>
      <c r="R99" s="127">
        <v>696.6</v>
      </c>
      <c r="S99" s="80">
        <f t="shared" si="13"/>
        <v>3834.3</v>
      </c>
      <c r="T99" s="125">
        <f>I99:I152+J99:J152+K99:K152</f>
        <v>196.8</v>
      </c>
      <c r="U99" s="133">
        <f t="shared" si="14"/>
        <v>4046.9</v>
      </c>
      <c r="V99" s="117">
        <v>3307.4</v>
      </c>
      <c r="W99" s="132">
        <v>16334</v>
      </c>
      <c r="X99" s="210" t="s">
        <v>143</v>
      </c>
      <c r="Y99" s="119"/>
      <c r="Z99" s="120" t="s">
        <v>76</v>
      </c>
      <c r="AA99" s="121" t="s">
        <v>77</v>
      </c>
      <c r="AB99" s="56" t="s">
        <v>78</v>
      </c>
      <c r="AC99" s="56" t="s">
        <v>79</v>
      </c>
      <c r="AD99" s="121" t="s">
        <v>45</v>
      </c>
      <c r="AE99" s="115">
        <v>1043</v>
      </c>
      <c r="AF99" s="115"/>
      <c r="AG99" s="56">
        <v>0</v>
      </c>
      <c r="AH99" s="115"/>
      <c r="AI99" s="115" t="s">
        <v>111</v>
      </c>
      <c r="AJ99" s="115" t="s">
        <v>81</v>
      </c>
      <c r="AK99" s="115" t="s">
        <v>82</v>
      </c>
      <c r="AL99" s="49" t="s">
        <v>107</v>
      </c>
      <c r="AM99" s="115"/>
      <c r="AN99" s="128">
        <v>300.5</v>
      </c>
      <c r="AO99" s="128"/>
      <c r="AP99" s="128">
        <v>83.2</v>
      </c>
      <c r="AQ99" s="128"/>
      <c r="AR99" s="128">
        <v>410</v>
      </c>
      <c r="AS99" s="128">
        <v>491</v>
      </c>
      <c r="AT99" s="128">
        <v>101.4</v>
      </c>
      <c r="AU99" s="128">
        <f>AN99:AN152+AO99:AO152+AP99:AP152+AQ99:AQ152+AR99:AR152+AS99:AS152+AT99:AT152</f>
        <v>1386.1000000000001</v>
      </c>
      <c r="AV99" s="115">
        <v>100</v>
      </c>
      <c r="AW99" s="75" t="s">
        <v>84</v>
      </c>
      <c r="AX99" s="75" t="s">
        <v>79</v>
      </c>
      <c r="AY99" s="75" t="s">
        <v>138</v>
      </c>
      <c r="AZ99" s="202">
        <v>360</v>
      </c>
      <c r="BA99" s="75">
        <v>14</v>
      </c>
      <c r="BB99" s="75">
        <v>41</v>
      </c>
      <c r="BC99" s="75">
        <v>9</v>
      </c>
      <c r="BD99" s="34"/>
      <c r="BE99" s="106"/>
      <c r="BF99" s="75">
        <f t="shared" si="6"/>
        <v>196.8</v>
      </c>
      <c r="BG99" s="109">
        <v>0</v>
      </c>
      <c r="BH99" s="109">
        <v>0</v>
      </c>
      <c r="BI99" s="109">
        <v>0</v>
      </c>
      <c r="BJ99" s="109">
        <v>0</v>
      </c>
      <c r="BK99" s="58">
        <v>15.8</v>
      </c>
      <c r="BL99" s="131">
        <v>0</v>
      </c>
      <c r="BM99" s="75">
        <v>7.92</v>
      </c>
    </row>
    <row r="100" spans="1:65" ht="12.75" customHeight="1">
      <c r="A100" s="115">
        <v>39</v>
      </c>
      <c r="B100" s="115" t="s">
        <v>112</v>
      </c>
      <c r="C100" s="125">
        <v>4</v>
      </c>
      <c r="D100" s="115">
        <v>1956</v>
      </c>
      <c r="E100" s="115">
        <v>3</v>
      </c>
      <c r="F100" s="115">
        <v>3</v>
      </c>
      <c r="G100" s="115">
        <v>20</v>
      </c>
      <c r="H100" s="115">
        <v>0</v>
      </c>
      <c r="I100" s="115">
        <v>161.9</v>
      </c>
      <c r="J100" s="56">
        <v>0</v>
      </c>
      <c r="K100" s="56">
        <v>0</v>
      </c>
      <c r="L100" s="125">
        <v>664.4</v>
      </c>
      <c r="M100" s="56">
        <v>380.2</v>
      </c>
      <c r="N100" s="115">
        <v>0</v>
      </c>
      <c r="O100" s="115">
        <v>131.5</v>
      </c>
      <c r="P100" s="133">
        <v>150.5</v>
      </c>
      <c r="Q100" s="134">
        <v>1460.1</v>
      </c>
      <c r="R100" s="152">
        <v>357.52</v>
      </c>
      <c r="S100" s="80">
        <f t="shared" si="13"/>
        <v>2099.62</v>
      </c>
      <c r="T100" s="50">
        <f>I32:I104+J32:J104+K32:K104</f>
        <v>161.9</v>
      </c>
      <c r="U100" s="56">
        <f t="shared" si="14"/>
        <v>2643.9199999999996</v>
      </c>
      <c r="V100" s="117">
        <v>1944</v>
      </c>
      <c r="W100" s="136">
        <v>13054</v>
      </c>
      <c r="X100" s="151"/>
      <c r="Y100" s="119"/>
      <c r="Z100" s="120" t="s">
        <v>76</v>
      </c>
      <c r="AA100" s="121" t="s">
        <v>77</v>
      </c>
      <c r="AB100" s="56" t="s">
        <v>78</v>
      </c>
      <c r="AC100" s="56" t="s">
        <v>79</v>
      </c>
      <c r="AD100" s="121" t="s">
        <v>45</v>
      </c>
      <c r="AE100" s="115"/>
      <c r="AF100" s="115">
        <v>1243.6</v>
      </c>
      <c r="AG100" s="56">
        <v>0</v>
      </c>
      <c r="AH100" s="115"/>
      <c r="AI100" s="115" t="s">
        <v>111</v>
      </c>
      <c r="AJ100" s="115" t="s">
        <v>81</v>
      </c>
      <c r="AK100" s="115" t="s">
        <v>106</v>
      </c>
      <c r="AL100" s="49" t="s">
        <v>107</v>
      </c>
      <c r="AM100" s="115">
        <v>2731</v>
      </c>
      <c r="AN100" s="123">
        <v>740</v>
      </c>
      <c r="AO100" s="123"/>
      <c r="AP100" s="123">
        <v>54</v>
      </c>
      <c r="AQ100" s="123"/>
      <c r="AR100" s="123">
        <v>768</v>
      </c>
      <c r="AS100" s="123"/>
      <c r="AT100" s="123">
        <v>287</v>
      </c>
      <c r="AU100" s="123">
        <f>AN32:AN104+AO32:AO104+AP32:AP104+AQ32:AQ104+AR32:AR104+AS32:AS104+AT32:AT104</f>
        <v>1849</v>
      </c>
      <c r="AV100" s="115">
        <v>36</v>
      </c>
      <c r="AW100" s="75" t="s">
        <v>97</v>
      </c>
      <c r="AX100" s="75" t="s">
        <v>79</v>
      </c>
      <c r="AY100" s="75" t="s">
        <v>85</v>
      </c>
      <c r="AZ100" s="202">
        <v>70</v>
      </c>
      <c r="BA100" s="75"/>
      <c r="BB100" s="75">
        <v>8</v>
      </c>
      <c r="BC100" s="75">
        <v>10</v>
      </c>
      <c r="BD100" s="34">
        <v>2</v>
      </c>
      <c r="BE100" s="106"/>
      <c r="BF100" s="75">
        <f t="shared" si="6"/>
        <v>161.9</v>
      </c>
      <c r="BG100" s="109">
        <v>0</v>
      </c>
      <c r="BH100" s="109">
        <v>0</v>
      </c>
      <c r="BI100" s="109">
        <v>0</v>
      </c>
      <c r="BJ100" s="109">
        <v>0</v>
      </c>
      <c r="BK100" s="58">
        <v>380.2</v>
      </c>
      <c r="BL100" s="131">
        <v>882</v>
      </c>
      <c r="BM100" s="75">
        <v>8.25</v>
      </c>
    </row>
    <row r="101" spans="1:65" ht="13.5" customHeight="1">
      <c r="A101" s="115">
        <v>40</v>
      </c>
      <c r="B101" s="115" t="s">
        <v>112</v>
      </c>
      <c r="C101" s="125">
        <v>5</v>
      </c>
      <c r="D101" s="115">
        <v>1968</v>
      </c>
      <c r="E101" s="115">
        <v>5</v>
      </c>
      <c r="F101" s="115">
        <v>4</v>
      </c>
      <c r="G101" s="115">
        <v>69</v>
      </c>
      <c r="H101" s="115">
        <v>0</v>
      </c>
      <c r="I101" s="115">
        <v>273</v>
      </c>
      <c r="J101" s="56">
        <v>0</v>
      </c>
      <c r="K101" s="56">
        <v>0</v>
      </c>
      <c r="L101" s="125">
        <v>747.8</v>
      </c>
      <c r="M101" s="115">
        <v>747.8</v>
      </c>
      <c r="N101" s="56">
        <v>0</v>
      </c>
      <c r="O101" s="56">
        <v>0</v>
      </c>
      <c r="P101" s="56">
        <v>0</v>
      </c>
      <c r="Q101" s="126">
        <v>3092.5</v>
      </c>
      <c r="R101" s="127">
        <v>40.3</v>
      </c>
      <c r="S101" s="80">
        <f t="shared" si="13"/>
        <v>3132.8</v>
      </c>
      <c r="T101" s="125">
        <f>I101:I167+J101:J167+K101:K167</f>
        <v>273</v>
      </c>
      <c r="U101" s="133">
        <f t="shared" si="14"/>
        <v>4153.6</v>
      </c>
      <c r="V101" s="117">
        <v>3126.5</v>
      </c>
      <c r="W101" s="159">
        <v>15756</v>
      </c>
      <c r="X101" s="159">
        <v>17.7</v>
      </c>
      <c r="Y101" s="119"/>
      <c r="Z101" s="120" t="s">
        <v>76</v>
      </c>
      <c r="AA101" s="121" t="s">
        <v>77</v>
      </c>
      <c r="AB101" s="56" t="s">
        <v>78</v>
      </c>
      <c r="AC101" s="56" t="s">
        <v>79</v>
      </c>
      <c r="AD101" s="219" t="s">
        <v>45</v>
      </c>
      <c r="AE101" s="115">
        <v>1017</v>
      </c>
      <c r="AF101" s="115"/>
      <c r="AG101" s="56">
        <v>0</v>
      </c>
      <c r="AH101" s="115"/>
      <c r="AI101" s="115" t="s">
        <v>111</v>
      </c>
      <c r="AJ101" s="115" t="s">
        <v>81</v>
      </c>
      <c r="AK101" s="115" t="s">
        <v>82</v>
      </c>
      <c r="AL101" s="49" t="s">
        <v>107</v>
      </c>
      <c r="AM101" s="115">
        <v>2636</v>
      </c>
      <c r="AN101" s="128">
        <v>385</v>
      </c>
      <c r="AO101" s="128">
        <v>34</v>
      </c>
      <c r="AP101" s="128">
        <v>167</v>
      </c>
      <c r="AQ101" s="128">
        <v>358</v>
      </c>
      <c r="AR101" s="128">
        <v>244</v>
      </c>
      <c r="AS101" s="128">
        <v>566</v>
      </c>
      <c r="AT101" s="128"/>
      <c r="AU101" s="128">
        <f>AN101:AN167+AO101:AO167+AP101:AP167+AQ101:AQ167+AR101:AR167+AS101:AS167+AT101:AT167</f>
        <v>1754</v>
      </c>
      <c r="AV101" s="115">
        <v>156</v>
      </c>
      <c r="AW101" s="75" t="s">
        <v>84</v>
      </c>
      <c r="AX101" s="75" t="s">
        <v>79</v>
      </c>
      <c r="AY101" s="75" t="s">
        <v>85</v>
      </c>
      <c r="AZ101" s="202">
        <v>210</v>
      </c>
      <c r="BA101" s="75">
        <v>15</v>
      </c>
      <c r="BB101" s="75">
        <v>30</v>
      </c>
      <c r="BC101" s="75">
        <v>25</v>
      </c>
      <c r="BD101" s="34"/>
      <c r="BE101" s="106"/>
      <c r="BF101" s="75">
        <f t="shared" si="6"/>
        <v>273</v>
      </c>
      <c r="BG101" s="109">
        <v>0</v>
      </c>
      <c r="BH101" s="109">
        <v>0</v>
      </c>
      <c r="BI101" s="109">
        <v>0</v>
      </c>
      <c r="BJ101" s="109">
        <v>0</v>
      </c>
      <c r="BK101" s="124">
        <v>747.8</v>
      </c>
      <c r="BL101" s="131">
        <v>0</v>
      </c>
      <c r="BM101" s="75">
        <v>8.36</v>
      </c>
    </row>
    <row r="102" spans="1:65" ht="12.75" customHeight="1">
      <c r="A102" s="115">
        <v>41</v>
      </c>
      <c r="B102" s="115" t="s">
        <v>112</v>
      </c>
      <c r="C102" s="125">
        <v>8</v>
      </c>
      <c r="D102" s="115">
        <v>1959</v>
      </c>
      <c r="E102" s="115">
        <v>4</v>
      </c>
      <c r="F102" s="115">
        <v>4</v>
      </c>
      <c r="G102" s="115">
        <v>52</v>
      </c>
      <c r="H102" s="115">
        <v>0</v>
      </c>
      <c r="I102" s="115">
        <v>384.8</v>
      </c>
      <c r="J102" s="56">
        <v>0</v>
      </c>
      <c r="K102" s="56">
        <v>0</v>
      </c>
      <c r="L102" s="125">
        <v>1102.7</v>
      </c>
      <c r="M102" s="115">
        <v>1102.7</v>
      </c>
      <c r="N102" s="56">
        <v>0</v>
      </c>
      <c r="O102" s="56">
        <v>0</v>
      </c>
      <c r="P102" s="56">
        <v>0</v>
      </c>
      <c r="Q102" s="134">
        <v>3575.6</v>
      </c>
      <c r="R102" s="127">
        <v>516.1</v>
      </c>
      <c r="S102" s="80">
        <f t="shared" si="13"/>
        <v>4091.7</v>
      </c>
      <c r="T102" s="50">
        <v>384.8</v>
      </c>
      <c r="U102" s="56">
        <f t="shared" si="14"/>
        <v>5579.200000000001</v>
      </c>
      <c r="V102" s="117">
        <v>4070</v>
      </c>
      <c r="W102" s="136">
        <v>24790</v>
      </c>
      <c r="X102" s="151"/>
      <c r="Y102" s="119"/>
      <c r="Z102" s="120" t="s">
        <v>76</v>
      </c>
      <c r="AA102" s="121" t="s">
        <v>77</v>
      </c>
      <c r="AB102" s="56" t="s">
        <v>78</v>
      </c>
      <c r="AC102" s="56" t="s">
        <v>79</v>
      </c>
      <c r="AD102" s="121" t="s">
        <v>45</v>
      </c>
      <c r="AE102" s="115"/>
      <c r="AF102" s="115">
        <v>2114.4</v>
      </c>
      <c r="AG102" s="56">
        <v>0</v>
      </c>
      <c r="AH102" s="115"/>
      <c r="AI102" s="115" t="s">
        <v>111</v>
      </c>
      <c r="AJ102" s="115" t="s">
        <v>93</v>
      </c>
      <c r="AK102" s="115" t="s">
        <v>106</v>
      </c>
      <c r="AL102" s="49" t="s">
        <v>107</v>
      </c>
      <c r="AM102" s="115">
        <v>3527</v>
      </c>
      <c r="AN102" s="128">
        <v>693</v>
      </c>
      <c r="AO102" s="128">
        <v>0</v>
      </c>
      <c r="AP102" s="128">
        <v>232</v>
      </c>
      <c r="AQ102" s="128">
        <v>679.8</v>
      </c>
      <c r="AR102" s="128">
        <v>56</v>
      </c>
      <c r="AS102" s="128">
        <v>0</v>
      </c>
      <c r="AT102" s="128">
        <v>408</v>
      </c>
      <c r="AU102" s="137">
        <f>AN102+AO102+AP102+AQ102+AR102+AS102+AT102</f>
        <v>2068.8</v>
      </c>
      <c r="AV102" s="115">
        <v>90</v>
      </c>
      <c r="AW102" s="75" t="s">
        <v>97</v>
      </c>
      <c r="AX102" s="75" t="s">
        <v>79</v>
      </c>
      <c r="AY102" s="75" t="s">
        <v>85</v>
      </c>
      <c r="AZ102" s="202">
        <v>280</v>
      </c>
      <c r="BA102" s="75">
        <v>3</v>
      </c>
      <c r="BB102" s="75">
        <v>22</v>
      </c>
      <c r="BC102" s="75">
        <v>23</v>
      </c>
      <c r="BD102" s="34">
        <v>4</v>
      </c>
      <c r="BE102" s="106"/>
      <c r="BF102" s="75">
        <f t="shared" si="6"/>
        <v>384.8</v>
      </c>
      <c r="BG102" s="109">
        <v>0</v>
      </c>
      <c r="BH102" s="109">
        <v>0</v>
      </c>
      <c r="BI102" s="109">
        <v>0</v>
      </c>
      <c r="BJ102" s="109">
        <v>0</v>
      </c>
      <c r="BK102" s="124">
        <v>1102.7</v>
      </c>
      <c r="BL102" s="131">
        <v>1458</v>
      </c>
      <c r="BM102" s="75">
        <v>9.72</v>
      </c>
    </row>
    <row r="103" spans="1:65" ht="12" customHeight="1">
      <c r="A103" s="115">
        <v>42</v>
      </c>
      <c r="B103" s="115" t="s">
        <v>112</v>
      </c>
      <c r="C103" s="125">
        <v>10</v>
      </c>
      <c r="D103" s="115">
        <v>1972</v>
      </c>
      <c r="E103" s="115">
        <v>5</v>
      </c>
      <c r="F103" s="115">
        <v>8</v>
      </c>
      <c r="G103" s="115">
        <v>118</v>
      </c>
      <c r="H103" s="115">
        <v>0</v>
      </c>
      <c r="I103" s="115">
        <v>570</v>
      </c>
      <c r="J103" s="56">
        <v>0</v>
      </c>
      <c r="K103" s="56">
        <v>0</v>
      </c>
      <c r="L103" s="125">
        <v>1129.8</v>
      </c>
      <c r="M103" s="115">
        <v>1129.8</v>
      </c>
      <c r="N103" s="56">
        <v>0</v>
      </c>
      <c r="O103" s="56">
        <v>0</v>
      </c>
      <c r="P103" s="56">
        <v>0</v>
      </c>
      <c r="Q103" s="126">
        <v>5703.3</v>
      </c>
      <c r="R103" s="127">
        <v>43.4</v>
      </c>
      <c r="S103" s="80">
        <f t="shared" si="13"/>
        <v>5746.7</v>
      </c>
      <c r="T103" s="125">
        <f aca="true" t="shared" si="17" ref="T103:T110">I103:I153+J103:J153+K103:K153</f>
        <v>570</v>
      </c>
      <c r="U103" s="133">
        <f t="shared" si="14"/>
        <v>7446.5</v>
      </c>
      <c r="V103" s="117">
        <v>5695.2</v>
      </c>
      <c r="W103" s="132">
        <v>23184</v>
      </c>
      <c r="X103" s="210" t="s">
        <v>143</v>
      </c>
      <c r="Y103" s="119"/>
      <c r="Z103" s="120" t="s">
        <v>76</v>
      </c>
      <c r="AA103" s="121" t="s">
        <v>77</v>
      </c>
      <c r="AB103" s="56" t="s">
        <v>78</v>
      </c>
      <c r="AC103" s="56" t="s">
        <v>79</v>
      </c>
      <c r="AD103" s="121" t="s">
        <v>45</v>
      </c>
      <c r="AE103" s="115">
        <v>1460</v>
      </c>
      <c r="AF103" s="56">
        <v>0</v>
      </c>
      <c r="AG103" s="56">
        <v>0</v>
      </c>
      <c r="AH103" s="56">
        <v>0</v>
      </c>
      <c r="AI103" s="115" t="s">
        <v>80</v>
      </c>
      <c r="AJ103" s="115" t="s">
        <v>81</v>
      </c>
      <c r="AK103" s="115" t="s">
        <v>82</v>
      </c>
      <c r="AL103" s="49" t="s">
        <v>107</v>
      </c>
      <c r="AM103" s="115">
        <v>4341</v>
      </c>
      <c r="AN103" s="128">
        <v>586</v>
      </c>
      <c r="AO103" s="128">
        <v>96</v>
      </c>
      <c r="AP103" s="128">
        <v>243</v>
      </c>
      <c r="AQ103" s="128"/>
      <c r="AR103" s="128">
        <v>1266</v>
      </c>
      <c r="AS103" s="128">
        <v>360</v>
      </c>
      <c r="AT103" s="128">
        <v>350</v>
      </c>
      <c r="AU103" s="128">
        <f aca="true" t="shared" si="18" ref="AU103:AU110">AN103:AN153+AO103:AO153+AP103:AP153+AQ103:AQ153+AR103:AR153+AS103:AS153+AT103:AT153</f>
        <v>2901</v>
      </c>
      <c r="AV103" s="115">
        <v>252</v>
      </c>
      <c r="AW103" s="75" t="s">
        <v>84</v>
      </c>
      <c r="AX103" s="75" t="s">
        <v>79</v>
      </c>
      <c r="AY103" s="75" t="s">
        <v>138</v>
      </c>
      <c r="AZ103" s="202">
        <v>568</v>
      </c>
      <c r="BA103" s="75">
        <v>19</v>
      </c>
      <c r="BB103" s="75">
        <v>48</v>
      </c>
      <c r="BC103" s="75">
        <v>41</v>
      </c>
      <c r="BD103" s="34">
        <v>10</v>
      </c>
      <c r="BE103" s="106"/>
      <c r="BF103" s="75">
        <f t="shared" si="6"/>
        <v>570</v>
      </c>
      <c r="BG103" s="109">
        <v>0</v>
      </c>
      <c r="BH103" s="109">
        <v>0</v>
      </c>
      <c r="BI103" s="109">
        <v>0</v>
      </c>
      <c r="BJ103" s="109">
        <v>0</v>
      </c>
      <c r="BK103" s="124">
        <v>1129.8</v>
      </c>
      <c r="BL103" s="131">
        <v>0</v>
      </c>
      <c r="BM103" s="75">
        <v>15.84</v>
      </c>
    </row>
    <row r="104" spans="1:65" ht="14.25" customHeight="1">
      <c r="A104" s="115">
        <v>43</v>
      </c>
      <c r="B104" s="220" t="s">
        <v>112</v>
      </c>
      <c r="C104" s="221" t="s">
        <v>144</v>
      </c>
      <c r="D104" s="220">
        <v>1981</v>
      </c>
      <c r="E104" s="220">
        <v>5</v>
      </c>
      <c r="F104" s="220">
        <v>2</v>
      </c>
      <c r="G104" s="220">
        <v>119</v>
      </c>
      <c r="H104" s="220">
        <v>0</v>
      </c>
      <c r="I104" s="220">
        <v>122</v>
      </c>
      <c r="J104" s="222">
        <v>312.5</v>
      </c>
      <c r="K104" s="222">
        <v>0</v>
      </c>
      <c r="L104" s="221">
        <v>961</v>
      </c>
      <c r="M104" s="87">
        <v>566</v>
      </c>
      <c r="N104" s="220">
        <v>0</v>
      </c>
      <c r="O104" s="222">
        <v>395</v>
      </c>
      <c r="Q104" s="223">
        <v>3191.3</v>
      </c>
      <c r="R104" s="224">
        <v>30.9</v>
      </c>
      <c r="S104" s="80">
        <f t="shared" si="13"/>
        <v>3617.2000000000003</v>
      </c>
      <c r="T104" s="125">
        <f t="shared" si="17"/>
        <v>434.5</v>
      </c>
      <c r="U104" s="133">
        <f t="shared" si="14"/>
        <v>4617.7</v>
      </c>
      <c r="V104" s="225">
        <v>3219</v>
      </c>
      <c r="W104" s="226">
        <v>16049</v>
      </c>
      <c r="X104" s="227"/>
      <c r="Y104" s="228"/>
      <c r="Z104" s="229" t="s">
        <v>76</v>
      </c>
      <c r="AA104" s="230" t="s">
        <v>77</v>
      </c>
      <c r="AB104" s="222" t="s">
        <v>78</v>
      </c>
      <c r="AC104" s="222" t="s">
        <v>79</v>
      </c>
      <c r="AD104" s="230" t="s">
        <v>45</v>
      </c>
      <c r="AE104" s="220">
        <v>974.5</v>
      </c>
      <c r="AF104" s="222">
        <v>0</v>
      </c>
      <c r="AG104" s="222">
        <v>0</v>
      </c>
      <c r="AH104" s="222">
        <v>0</v>
      </c>
      <c r="AI104" s="220" t="s">
        <v>111</v>
      </c>
      <c r="AJ104" s="220" t="s">
        <v>81</v>
      </c>
      <c r="AK104" s="220" t="s">
        <v>82</v>
      </c>
      <c r="AL104" s="49" t="s">
        <v>107</v>
      </c>
      <c r="AM104" s="220">
        <v>3182</v>
      </c>
      <c r="AN104" s="231">
        <v>340</v>
      </c>
      <c r="AO104" s="231">
        <v>24</v>
      </c>
      <c r="AP104" s="231">
        <v>283</v>
      </c>
      <c r="AQ104" s="231">
        <v>100</v>
      </c>
      <c r="AR104" s="231">
        <v>1354</v>
      </c>
      <c r="AS104" s="231"/>
      <c r="AT104" s="231">
        <v>120</v>
      </c>
      <c r="AU104" s="128">
        <f t="shared" si="18"/>
        <v>2221</v>
      </c>
      <c r="AV104" s="220">
        <v>160</v>
      </c>
      <c r="AW104" s="35" t="s">
        <v>84</v>
      </c>
      <c r="AX104" s="35" t="s">
        <v>79</v>
      </c>
      <c r="AY104" s="75" t="s">
        <v>85</v>
      </c>
      <c r="AZ104" s="202">
        <v>300</v>
      </c>
      <c r="BA104" s="75">
        <v>119</v>
      </c>
      <c r="BB104" s="75"/>
      <c r="BC104" s="75"/>
      <c r="BD104" s="34"/>
      <c r="BE104" s="106"/>
      <c r="BF104" s="75">
        <f t="shared" si="6"/>
        <v>434.5</v>
      </c>
      <c r="BG104" s="109">
        <v>0</v>
      </c>
      <c r="BH104" s="109">
        <v>0</v>
      </c>
      <c r="BI104" s="109">
        <v>0</v>
      </c>
      <c r="BJ104" s="109">
        <v>0</v>
      </c>
      <c r="BK104" s="87">
        <v>573.95</v>
      </c>
      <c r="BL104" s="232">
        <v>0</v>
      </c>
      <c r="BM104" s="75">
        <v>0</v>
      </c>
    </row>
    <row r="105" spans="1:65" ht="12.75" customHeight="1">
      <c r="A105" s="115">
        <v>44</v>
      </c>
      <c r="B105" s="115" t="s">
        <v>112</v>
      </c>
      <c r="C105" s="125">
        <v>12</v>
      </c>
      <c r="D105" s="115">
        <v>1968</v>
      </c>
      <c r="E105" s="115">
        <v>5</v>
      </c>
      <c r="F105" s="115">
        <v>4</v>
      </c>
      <c r="G105" s="115">
        <v>78</v>
      </c>
      <c r="H105" s="115">
        <v>0</v>
      </c>
      <c r="I105" s="115">
        <v>246.5</v>
      </c>
      <c r="J105" s="56">
        <v>0</v>
      </c>
      <c r="K105" s="56">
        <v>0</v>
      </c>
      <c r="L105" s="125">
        <v>702.8</v>
      </c>
      <c r="M105" s="115">
        <v>702.8</v>
      </c>
      <c r="N105" s="56">
        <v>0</v>
      </c>
      <c r="O105" s="56">
        <v>0</v>
      </c>
      <c r="P105" s="56">
        <v>0</v>
      </c>
      <c r="Q105" s="134">
        <v>3088</v>
      </c>
      <c r="R105" s="127">
        <v>92.9</v>
      </c>
      <c r="S105" s="80">
        <f t="shared" si="13"/>
        <v>3180.9</v>
      </c>
      <c r="T105" s="125">
        <f t="shared" si="17"/>
        <v>246.5</v>
      </c>
      <c r="U105" s="133">
        <f t="shared" si="14"/>
        <v>4130.2</v>
      </c>
      <c r="V105" s="117">
        <v>3173.8</v>
      </c>
      <c r="W105" s="132">
        <v>3211.9</v>
      </c>
      <c r="X105" s="210" t="s">
        <v>143</v>
      </c>
      <c r="Y105" s="119"/>
      <c r="Z105" s="120" t="s">
        <v>76</v>
      </c>
      <c r="AA105" s="121" t="s">
        <v>77</v>
      </c>
      <c r="AB105" s="56" t="s">
        <v>78</v>
      </c>
      <c r="AC105" s="56" t="s">
        <v>79</v>
      </c>
      <c r="AD105" s="121" t="s">
        <v>45</v>
      </c>
      <c r="AE105" s="115"/>
      <c r="AF105" s="56">
        <v>0</v>
      </c>
      <c r="AG105" s="56">
        <v>0</v>
      </c>
      <c r="AH105" s="115">
        <v>1257.4</v>
      </c>
      <c r="AI105" s="115" t="s">
        <v>111</v>
      </c>
      <c r="AJ105" s="115" t="s">
        <v>81</v>
      </c>
      <c r="AK105" s="115" t="s">
        <v>118</v>
      </c>
      <c r="AL105" s="49" t="s">
        <v>107</v>
      </c>
      <c r="AM105" s="115">
        <v>2976</v>
      </c>
      <c r="AN105" s="128">
        <v>324</v>
      </c>
      <c r="AO105" s="128">
        <v>80</v>
      </c>
      <c r="AP105" s="128">
        <v>222</v>
      </c>
      <c r="AQ105" s="128"/>
      <c r="AR105" s="128">
        <v>874</v>
      </c>
      <c r="AS105" s="128"/>
      <c r="AT105" s="128">
        <v>584.2</v>
      </c>
      <c r="AU105" s="128">
        <f t="shared" si="18"/>
        <v>2084.2</v>
      </c>
      <c r="AV105" s="115">
        <v>110</v>
      </c>
      <c r="AW105" s="75" t="s">
        <v>84</v>
      </c>
      <c r="AX105" s="75" t="s">
        <v>79</v>
      </c>
      <c r="AY105" s="75" t="s">
        <v>138</v>
      </c>
      <c r="AZ105" s="202">
        <v>120</v>
      </c>
      <c r="BA105" s="75">
        <v>20</v>
      </c>
      <c r="BB105" s="75">
        <v>58</v>
      </c>
      <c r="BC105" s="75">
        <v>1</v>
      </c>
      <c r="BD105" s="34"/>
      <c r="BE105" s="106"/>
      <c r="BF105" s="75">
        <f t="shared" si="6"/>
        <v>246.5</v>
      </c>
      <c r="BG105" s="109">
        <v>0</v>
      </c>
      <c r="BH105" s="109">
        <v>0</v>
      </c>
      <c r="BI105" s="109">
        <v>0</v>
      </c>
      <c r="BJ105" s="109">
        <v>0</v>
      </c>
      <c r="BK105" s="124">
        <v>702.8</v>
      </c>
      <c r="BL105" s="131">
        <v>891</v>
      </c>
      <c r="BM105" s="75">
        <v>8.8</v>
      </c>
    </row>
    <row r="106" spans="1:65" ht="12" customHeight="1">
      <c r="A106" s="115">
        <v>45</v>
      </c>
      <c r="B106" s="115" t="s">
        <v>112</v>
      </c>
      <c r="C106" s="125">
        <v>14</v>
      </c>
      <c r="D106" s="115">
        <v>1976</v>
      </c>
      <c r="E106" s="115">
        <v>5</v>
      </c>
      <c r="F106" s="115">
        <v>4</v>
      </c>
      <c r="G106" s="115">
        <v>66</v>
      </c>
      <c r="H106" s="115">
        <v>0</v>
      </c>
      <c r="I106" s="115">
        <v>275.6</v>
      </c>
      <c r="J106" s="56">
        <v>0</v>
      </c>
      <c r="K106" s="56">
        <v>0</v>
      </c>
      <c r="L106" s="125">
        <v>707.2</v>
      </c>
      <c r="M106" s="56">
        <v>707.2</v>
      </c>
      <c r="N106" s="56">
        <v>0</v>
      </c>
      <c r="O106" s="56">
        <v>0</v>
      </c>
      <c r="P106" s="56">
        <v>0</v>
      </c>
      <c r="Q106" s="126">
        <v>3141.8</v>
      </c>
      <c r="R106" s="127">
        <v>221.9</v>
      </c>
      <c r="S106" s="80">
        <f t="shared" si="13"/>
        <v>3363.7000000000003</v>
      </c>
      <c r="T106" s="125">
        <f t="shared" si="17"/>
        <v>275.6</v>
      </c>
      <c r="U106" s="133">
        <f t="shared" si="14"/>
        <v>4346.5</v>
      </c>
      <c r="V106" s="117">
        <v>3371.2</v>
      </c>
      <c r="W106" s="159">
        <v>15210</v>
      </c>
      <c r="X106" s="134">
        <v>17.7</v>
      </c>
      <c r="Y106" s="119"/>
      <c r="Z106" s="120" t="s">
        <v>76</v>
      </c>
      <c r="AA106" s="121" t="s">
        <v>77</v>
      </c>
      <c r="AB106" s="56" t="s">
        <v>78</v>
      </c>
      <c r="AC106" s="56" t="s">
        <v>79</v>
      </c>
      <c r="AD106" s="121" t="s">
        <v>45</v>
      </c>
      <c r="AE106" s="115">
        <v>955.7</v>
      </c>
      <c r="AF106" s="56">
        <v>0</v>
      </c>
      <c r="AG106" s="56">
        <v>0</v>
      </c>
      <c r="AH106" s="56">
        <v>0</v>
      </c>
      <c r="AI106" s="115" t="s">
        <v>111</v>
      </c>
      <c r="AJ106" s="115" t="s">
        <v>81</v>
      </c>
      <c r="AK106" s="115" t="s">
        <v>82</v>
      </c>
      <c r="AL106" s="49" t="s">
        <v>107</v>
      </c>
      <c r="AM106" s="115">
        <v>2914</v>
      </c>
      <c r="AN106" s="128">
        <v>360</v>
      </c>
      <c r="AO106" s="128">
        <v>184.5</v>
      </c>
      <c r="AP106" s="128">
        <v>274</v>
      </c>
      <c r="AQ106" s="128"/>
      <c r="AR106" s="128">
        <v>887</v>
      </c>
      <c r="AS106" s="128"/>
      <c r="AT106" s="128">
        <v>266</v>
      </c>
      <c r="AU106" s="128">
        <f t="shared" si="18"/>
        <v>1971.5</v>
      </c>
      <c r="AV106" s="115">
        <v>138</v>
      </c>
      <c r="AW106" s="75" t="s">
        <v>84</v>
      </c>
      <c r="AX106" s="75" t="s">
        <v>79</v>
      </c>
      <c r="AY106" s="75" t="s">
        <v>138</v>
      </c>
      <c r="AZ106" s="202">
        <v>130</v>
      </c>
      <c r="BA106" s="75">
        <v>10</v>
      </c>
      <c r="BB106" s="75">
        <v>30</v>
      </c>
      <c r="BC106" s="75">
        <v>18</v>
      </c>
      <c r="BD106" s="34">
        <v>8</v>
      </c>
      <c r="BE106" s="106"/>
      <c r="BF106" s="75">
        <f t="shared" si="6"/>
        <v>275.6</v>
      </c>
      <c r="BG106" s="109">
        <v>0</v>
      </c>
      <c r="BH106" s="109">
        <v>0</v>
      </c>
      <c r="BI106" s="109">
        <v>0</v>
      </c>
      <c r="BJ106" s="109">
        <v>0</v>
      </c>
      <c r="BK106" s="58">
        <v>707.2</v>
      </c>
      <c r="BL106" s="131">
        <v>707.2</v>
      </c>
      <c r="BM106" s="75">
        <v>6.4</v>
      </c>
    </row>
    <row r="107" spans="1:65" ht="11.25" customHeight="1">
      <c r="A107" s="115">
        <v>46</v>
      </c>
      <c r="B107" s="115" t="s">
        <v>145</v>
      </c>
      <c r="C107" s="50">
        <v>38</v>
      </c>
      <c r="D107" s="56">
        <v>1988</v>
      </c>
      <c r="E107" s="56">
        <v>2</v>
      </c>
      <c r="F107" s="56">
        <v>2</v>
      </c>
      <c r="G107" s="56">
        <v>13</v>
      </c>
      <c r="H107" s="56">
        <v>0</v>
      </c>
      <c r="I107" s="56">
        <v>53.8</v>
      </c>
      <c r="J107" s="56">
        <v>0</v>
      </c>
      <c r="K107" s="56">
        <v>0</v>
      </c>
      <c r="L107" s="125">
        <v>0</v>
      </c>
      <c r="M107" s="115">
        <v>0</v>
      </c>
      <c r="N107" s="56">
        <v>0</v>
      </c>
      <c r="O107" s="56">
        <v>0</v>
      </c>
      <c r="P107" s="56">
        <v>0</v>
      </c>
      <c r="Q107" s="50">
        <v>707.4</v>
      </c>
      <c r="R107" s="70">
        <v>0</v>
      </c>
      <c r="S107" s="80">
        <f t="shared" si="13"/>
        <v>707.4</v>
      </c>
      <c r="T107" s="125">
        <f t="shared" si="17"/>
        <v>53.8</v>
      </c>
      <c r="U107" s="133">
        <f t="shared" si="14"/>
        <v>761.1999999999999</v>
      </c>
      <c r="V107" s="117">
        <v>707.1</v>
      </c>
      <c r="W107" s="159">
        <v>3653</v>
      </c>
      <c r="X107" s="134"/>
      <c r="Y107" s="119"/>
      <c r="Z107" s="120" t="s">
        <v>76</v>
      </c>
      <c r="AA107" s="56" t="s">
        <v>77</v>
      </c>
      <c r="AB107" s="56" t="s">
        <v>45</v>
      </c>
      <c r="AC107" s="56" t="s">
        <v>79</v>
      </c>
      <c r="AD107" s="56" t="s">
        <v>45</v>
      </c>
      <c r="AE107" s="56"/>
      <c r="AF107" s="56"/>
      <c r="AG107" s="56"/>
      <c r="AH107" s="56">
        <v>735.73</v>
      </c>
      <c r="AI107" s="56" t="s">
        <v>146</v>
      </c>
      <c r="AJ107" s="56"/>
      <c r="AK107" s="56" t="s">
        <v>120</v>
      </c>
      <c r="AL107" s="49" t="s">
        <v>107</v>
      </c>
      <c r="AM107" s="56">
        <v>1526</v>
      </c>
      <c r="AN107" s="233"/>
      <c r="AO107" s="71">
        <v>0</v>
      </c>
      <c r="AP107" s="71">
        <v>114</v>
      </c>
      <c r="AQ107" s="71">
        <v>0</v>
      </c>
      <c r="AR107" s="71">
        <v>612</v>
      </c>
      <c r="AS107" s="71"/>
      <c r="AT107" s="71"/>
      <c r="AU107" s="128">
        <f t="shared" si="18"/>
        <v>726</v>
      </c>
      <c r="AV107" s="56">
        <v>42</v>
      </c>
      <c r="AW107" s="75" t="s">
        <v>97</v>
      </c>
      <c r="AX107" s="75" t="s">
        <v>79</v>
      </c>
      <c r="AY107" s="75" t="s">
        <v>138</v>
      </c>
      <c r="AZ107" s="202">
        <v>291</v>
      </c>
      <c r="BA107" s="75">
        <v>1</v>
      </c>
      <c r="BB107" s="75">
        <v>6</v>
      </c>
      <c r="BC107" s="75">
        <v>3</v>
      </c>
      <c r="BD107" s="34"/>
      <c r="BE107" s="106"/>
      <c r="BF107" s="75">
        <f t="shared" si="6"/>
        <v>53.8</v>
      </c>
      <c r="BG107" s="109">
        <v>0</v>
      </c>
      <c r="BH107" s="109">
        <v>0</v>
      </c>
      <c r="BI107" s="109">
        <v>0</v>
      </c>
      <c r="BJ107" s="109">
        <v>0</v>
      </c>
      <c r="BK107" s="124">
        <v>0</v>
      </c>
      <c r="BL107" s="131">
        <v>525</v>
      </c>
      <c r="BM107" s="75">
        <v>0</v>
      </c>
    </row>
    <row r="108" spans="1:65" ht="12.75">
      <c r="A108" s="115">
        <v>47</v>
      </c>
      <c r="B108" s="115" t="s">
        <v>145</v>
      </c>
      <c r="C108" s="50">
        <v>40</v>
      </c>
      <c r="D108" s="56">
        <v>1958</v>
      </c>
      <c r="E108" s="56">
        <v>2</v>
      </c>
      <c r="F108" s="56">
        <v>1</v>
      </c>
      <c r="G108" s="56">
        <v>8</v>
      </c>
      <c r="H108" s="56">
        <v>0</v>
      </c>
      <c r="I108" s="56">
        <v>28</v>
      </c>
      <c r="J108" s="56">
        <v>0</v>
      </c>
      <c r="K108" s="56">
        <v>0</v>
      </c>
      <c r="L108" s="125">
        <v>0</v>
      </c>
      <c r="M108" s="115">
        <v>0</v>
      </c>
      <c r="N108" s="56">
        <v>0</v>
      </c>
      <c r="O108" s="56">
        <v>0</v>
      </c>
      <c r="P108" s="56">
        <v>0</v>
      </c>
      <c r="Q108" s="50">
        <v>433.3</v>
      </c>
      <c r="R108" s="70">
        <v>0</v>
      </c>
      <c r="S108" s="80">
        <f t="shared" si="13"/>
        <v>433.3</v>
      </c>
      <c r="T108" s="125">
        <f t="shared" si="17"/>
        <v>28</v>
      </c>
      <c r="U108" s="133">
        <f t="shared" si="14"/>
        <v>461.3</v>
      </c>
      <c r="V108" s="117">
        <v>433.3</v>
      </c>
      <c r="W108" s="159">
        <v>1653</v>
      </c>
      <c r="X108" s="134">
        <v>6</v>
      </c>
      <c r="Y108" s="119"/>
      <c r="Z108" s="120" t="s">
        <v>76</v>
      </c>
      <c r="AA108" s="56" t="s">
        <v>77</v>
      </c>
      <c r="AB108" s="56" t="s">
        <v>45</v>
      </c>
      <c r="AC108" s="56" t="s">
        <v>79</v>
      </c>
      <c r="AD108" s="56" t="s">
        <v>45</v>
      </c>
      <c r="AE108" s="56"/>
      <c r="AF108" s="56">
        <v>388.45</v>
      </c>
      <c r="AG108" s="56"/>
      <c r="AH108" s="56"/>
      <c r="AI108" s="56" t="s">
        <v>147</v>
      </c>
      <c r="AJ108" s="56" t="s">
        <v>93</v>
      </c>
      <c r="AK108" s="56" t="s">
        <v>106</v>
      </c>
      <c r="AL108" s="49" t="s">
        <v>107</v>
      </c>
      <c r="AM108" s="56">
        <v>1084</v>
      </c>
      <c r="AN108" s="114"/>
      <c r="AO108" s="71">
        <v>0</v>
      </c>
      <c r="AP108" s="71">
        <v>82</v>
      </c>
      <c r="AQ108" s="71">
        <v>0</v>
      </c>
      <c r="AR108" s="71">
        <v>726.3</v>
      </c>
      <c r="AS108" s="71"/>
      <c r="AT108" s="71"/>
      <c r="AU108" s="128">
        <f t="shared" si="18"/>
        <v>808.3</v>
      </c>
      <c r="AV108" s="56">
        <v>17</v>
      </c>
      <c r="AW108" s="75" t="s">
        <v>97</v>
      </c>
      <c r="AX108" s="75" t="s">
        <v>79</v>
      </c>
      <c r="AY108" s="75" t="s">
        <v>138</v>
      </c>
      <c r="AZ108" s="202">
        <v>320</v>
      </c>
      <c r="BA108" s="75"/>
      <c r="BB108" s="75">
        <v>6</v>
      </c>
      <c r="BC108" s="75">
        <v>2</v>
      </c>
      <c r="BD108" s="34"/>
      <c r="BE108" s="106"/>
      <c r="BF108" s="75">
        <f t="shared" si="6"/>
        <v>28</v>
      </c>
      <c r="BG108" s="109">
        <v>0</v>
      </c>
      <c r="BH108" s="109">
        <v>0</v>
      </c>
      <c r="BI108" s="109">
        <v>0</v>
      </c>
      <c r="BJ108" s="109">
        <v>0</v>
      </c>
      <c r="BK108" s="124">
        <v>0</v>
      </c>
      <c r="BL108" s="131">
        <v>275</v>
      </c>
      <c r="BM108" s="75">
        <v>0</v>
      </c>
    </row>
    <row r="109" spans="1:65" ht="13.5" customHeight="1">
      <c r="A109" s="115">
        <v>48</v>
      </c>
      <c r="B109" s="115" t="s">
        <v>145</v>
      </c>
      <c r="C109" s="50">
        <v>42</v>
      </c>
      <c r="D109" s="56">
        <v>1960</v>
      </c>
      <c r="E109" s="56">
        <v>2</v>
      </c>
      <c r="F109" s="56">
        <v>2</v>
      </c>
      <c r="G109" s="56">
        <v>11</v>
      </c>
      <c r="H109" s="56">
        <v>0</v>
      </c>
      <c r="I109" s="56">
        <v>59</v>
      </c>
      <c r="J109" s="56">
        <v>0</v>
      </c>
      <c r="K109" s="56">
        <v>0</v>
      </c>
      <c r="L109" s="125">
        <v>88.8</v>
      </c>
      <c r="M109" s="115">
        <v>88.8</v>
      </c>
      <c r="N109" s="56">
        <v>0</v>
      </c>
      <c r="O109" s="56">
        <v>0</v>
      </c>
      <c r="P109" s="56">
        <v>0</v>
      </c>
      <c r="Q109" s="234">
        <v>650</v>
      </c>
      <c r="R109" s="70">
        <v>54.8</v>
      </c>
      <c r="S109" s="80">
        <f t="shared" si="13"/>
        <v>704.8</v>
      </c>
      <c r="T109" s="125">
        <f t="shared" si="17"/>
        <v>59</v>
      </c>
      <c r="U109" s="133">
        <f t="shared" si="14"/>
        <v>852.5999999999999</v>
      </c>
      <c r="V109" s="117">
        <v>740.67</v>
      </c>
      <c r="W109" s="159">
        <v>3783</v>
      </c>
      <c r="X109" s="134">
        <v>38.5</v>
      </c>
      <c r="Y109" s="119"/>
      <c r="Z109" s="120" t="s">
        <v>76</v>
      </c>
      <c r="AA109" s="56" t="s">
        <v>77</v>
      </c>
      <c r="AB109" s="56" t="s">
        <v>45</v>
      </c>
      <c r="AC109" s="56" t="s">
        <v>79</v>
      </c>
      <c r="AD109" s="56" t="s">
        <v>45</v>
      </c>
      <c r="AE109" s="56"/>
      <c r="AF109" s="56">
        <v>740.67</v>
      </c>
      <c r="AG109" s="56"/>
      <c r="AH109" s="56"/>
      <c r="AI109" s="56" t="s">
        <v>111</v>
      </c>
      <c r="AJ109" s="56" t="s">
        <v>93</v>
      </c>
      <c r="AK109" s="56" t="s">
        <v>106</v>
      </c>
      <c r="AL109" s="49" t="s">
        <v>107</v>
      </c>
      <c r="AM109" s="56">
        <v>1761</v>
      </c>
      <c r="AN109" s="233"/>
      <c r="AO109" s="71">
        <v>0</v>
      </c>
      <c r="AP109" s="71">
        <v>114</v>
      </c>
      <c r="AQ109" s="71">
        <v>0</v>
      </c>
      <c r="AR109" s="71">
        <v>1121.7</v>
      </c>
      <c r="AS109" s="71"/>
      <c r="AT109" s="71"/>
      <c r="AU109" s="128">
        <f t="shared" si="18"/>
        <v>1235.7</v>
      </c>
      <c r="AV109" s="56">
        <v>29</v>
      </c>
      <c r="AW109" s="75" t="s">
        <v>97</v>
      </c>
      <c r="AX109" s="75" t="s">
        <v>79</v>
      </c>
      <c r="AY109" s="75" t="s">
        <v>138</v>
      </c>
      <c r="AZ109" s="202">
        <v>300</v>
      </c>
      <c r="BA109" s="75">
        <v>1</v>
      </c>
      <c r="BB109" s="75">
        <v>4</v>
      </c>
      <c r="BC109" s="75">
        <v>7</v>
      </c>
      <c r="BD109" s="34"/>
      <c r="BE109" s="106"/>
      <c r="BF109" s="75">
        <f t="shared" si="6"/>
        <v>59</v>
      </c>
      <c r="BG109" s="109">
        <v>0</v>
      </c>
      <c r="BH109" s="109">
        <v>0</v>
      </c>
      <c r="BI109" s="109">
        <v>0</v>
      </c>
      <c r="BJ109" s="109">
        <v>0</v>
      </c>
      <c r="BK109" s="124">
        <v>88.8</v>
      </c>
      <c r="BL109" s="131">
        <v>525</v>
      </c>
      <c r="BM109" s="75">
        <v>0</v>
      </c>
    </row>
    <row r="110" spans="1:65" ht="13.5" customHeight="1">
      <c r="A110" s="115">
        <v>49</v>
      </c>
      <c r="B110" s="115" t="s">
        <v>148</v>
      </c>
      <c r="C110" s="125" t="s">
        <v>149</v>
      </c>
      <c r="D110" s="115">
        <v>1972</v>
      </c>
      <c r="E110" s="115">
        <v>2</v>
      </c>
      <c r="F110" s="115">
        <v>2</v>
      </c>
      <c r="G110" s="115">
        <v>13</v>
      </c>
      <c r="H110" s="115">
        <v>0</v>
      </c>
      <c r="I110" s="115">
        <v>42.4</v>
      </c>
      <c r="J110" s="56">
        <v>0</v>
      </c>
      <c r="K110" s="56">
        <v>0</v>
      </c>
      <c r="L110" s="125">
        <v>0</v>
      </c>
      <c r="M110" s="115">
        <v>0</v>
      </c>
      <c r="N110" s="56">
        <v>0</v>
      </c>
      <c r="O110" s="56">
        <v>0</v>
      </c>
      <c r="P110" s="56">
        <v>0</v>
      </c>
      <c r="Q110" s="126">
        <v>500.8</v>
      </c>
      <c r="R110" s="127">
        <v>0</v>
      </c>
      <c r="S110" s="80">
        <f t="shared" si="13"/>
        <v>500.8</v>
      </c>
      <c r="T110" s="125">
        <f t="shared" si="17"/>
        <v>42.4</v>
      </c>
      <c r="U110" s="133">
        <f t="shared" si="14"/>
        <v>543.2</v>
      </c>
      <c r="V110" s="128">
        <v>503.4</v>
      </c>
      <c r="W110" s="156">
        <v>2097</v>
      </c>
      <c r="X110" s="157"/>
      <c r="Y110" s="130"/>
      <c r="Z110" s="120" t="s">
        <v>76</v>
      </c>
      <c r="AA110" s="56" t="s">
        <v>79</v>
      </c>
      <c r="AB110" s="56" t="s">
        <v>79</v>
      </c>
      <c r="AC110" s="56" t="s">
        <v>90</v>
      </c>
      <c r="AD110" s="121" t="s">
        <v>135</v>
      </c>
      <c r="AE110" s="115"/>
      <c r="AF110" s="115">
        <v>499.7</v>
      </c>
      <c r="AG110" s="56">
        <v>0</v>
      </c>
      <c r="AH110" s="115"/>
      <c r="AI110" s="115" t="s">
        <v>111</v>
      </c>
      <c r="AJ110" s="115" t="s">
        <v>81</v>
      </c>
      <c r="AK110" s="115" t="s">
        <v>106</v>
      </c>
      <c r="AL110" s="57" t="s">
        <v>83</v>
      </c>
      <c r="AM110" s="115">
        <v>2386</v>
      </c>
      <c r="AN110" s="128"/>
      <c r="AO110" s="128"/>
      <c r="AP110" s="128">
        <v>71.5</v>
      </c>
      <c r="AQ110" s="128"/>
      <c r="AR110" s="128">
        <v>1959.1</v>
      </c>
      <c r="AS110" s="128"/>
      <c r="AT110" s="128"/>
      <c r="AU110" s="128">
        <f t="shared" si="18"/>
        <v>2030.6</v>
      </c>
      <c r="AV110" s="115">
        <v>37</v>
      </c>
      <c r="AW110" s="75" t="s">
        <v>84</v>
      </c>
      <c r="AX110" s="75" t="s">
        <v>79</v>
      </c>
      <c r="AY110" s="75" t="s">
        <v>138</v>
      </c>
      <c r="AZ110" s="202">
        <v>150</v>
      </c>
      <c r="BA110" s="75">
        <v>6</v>
      </c>
      <c r="BB110" s="75">
        <v>4</v>
      </c>
      <c r="BC110" s="75">
        <v>3</v>
      </c>
      <c r="BD110" s="34"/>
      <c r="BE110" s="106"/>
      <c r="BF110" s="75">
        <f t="shared" si="6"/>
        <v>42.4</v>
      </c>
      <c r="BG110" s="109">
        <v>0</v>
      </c>
      <c r="BH110" s="109">
        <v>0</v>
      </c>
      <c r="BI110" s="109">
        <v>0</v>
      </c>
      <c r="BJ110" s="109">
        <v>0</v>
      </c>
      <c r="BK110" s="124">
        <v>0</v>
      </c>
      <c r="BL110" s="131">
        <v>355.4</v>
      </c>
      <c r="BM110" s="75">
        <v>0</v>
      </c>
    </row>
    <row r="111" spans="1:65" s="250" customFormat="1" ht="12" customHeight="1">
      <c r="A111" s="115">
        <v>50</v>
      </c>
      <c r="B111" s="235" t="s">
        <v>150</v>
      </c>
      <c r="C111" s="236" t="s">
        <v>131</v>
      </c>
      <c r="D111" s="235">
        <v>1981</v>
      </c>
      <c r="E111" s="235">
        <v>2</v>
      </c>
      <c r="F111" s="235">
        <v>2</v>
      </c>
      <c r="G111" s="235">
        <v>11</v>
      </c>
      <c r="H111" s="235">
        <v>0</v>
      </c>
      <c r="I111" s="235">
        <v>42.4</v>
      </c>
      <c r="J111" s="237">
        <v>0</v>
      </c>
      <c r="K111" s="237">
        <v>0</v>
      </c>
      <c r="L111" s="236">
        <v>0</v>
      </c>
      <c r="M111" s="235">
        <v>0</v>
      </c>
      <c r="N111" s="237">
        <v>0</v>
      </c>
      <c r="O111" s="237">
        <v>0</v>
      </c>
      <c r="P111" s="237">
        <v>0</v>
      </c>
      <c r="Q111" s="238">
        <v>424.2</v>
      </c>
      <c r="R111" s="127">
        <v>44.4</v>
      </c>
      <c r="S111" s="80">
        <f t="shared" si="13"/>
        <v>468.59999999999997</v>
      </c>
      <c r="T111" s="239">
        <f>I55:I171+J55:J171+K55:K171</f>
        <v>42.4</v>
      </c>
      <c r="U111" s="237">
        <f t="shared" si="14"/>
        <v>510.99999999999994</v>
      </c>
      <c r="V111" s="240">
        <v>468.6</v>
      </c>
      <c r="W111" s="241">
        <v>2341</v>
      </c>
      <c r="X111" s="241">
        <v>6.35</v>
      </c>
      <c r="Y111" s="242"/>
      <c r="Z111" s="243" t="s">
        <v>76</v>
      </c>
      <c r="AA111" s="244" t="s">
        <v>77</v>
      </c>
      <c r="AB111" s="237" t="s">
        <v>78</v>
      </c>
      <c r="AC111" s="237" t="s">
        <v>79</v>
      </c>
      <c r="AD111" s="237" t="s">
        <v>45</v>
      </c>
      <c r="AE111" s="235"/>
      <c r="AF111" s="235"/>
      <c r="AG111" s="235"/>
      <c r="AH111" s="235">
        <v>519.9</v>
      </c>
      <c r="AI111" s="235" t="s">
        <v>111</v>
      </c>
      <c r="AJ111" s="235" t="s">
        <v>81</v>
      </c>
      <c r="AK111" s="235" t="s">
        <v>120</v>
      </c>
      <c r="AL111" s="245" t="s">
        <v>83</v>
      </c>
      <c r="AM111" s="235">
        <v>2158</v>
      </c>
      <c r="AN111" s="240"/>
      <c r="AO111" s="240"/>
      <c r="AP111" s="240">
        <v>64</v>
      </c>
      <c r="AQ111" s="240"/>
      <c r="AR111" s="240">
        <v>1725.3</v>
      </c>
      <c r="AS111" s="240"/>
      <c r="AT111" s="240"/>
      <c r="AU111" s="246">
        <f>AN55:AN171+AO55:AO171+AP55:AP171+AQ55:AQ171+AR55:AR171+AS55:AS171+AT55:AT171</f>
        <v>1789.3</v>
      </c>
      <c r="AV111" s="235">
        <v>6</v>
      </c>
      <c r="AW111" s="237" t="s">
        <v>84</v>
      </c>
      <c r="AX111" s="237" t="s">
        <v>79</v>
      </c>
      <c r="AY111" s="237" t="s">
        <v>85</v>
      </c>
      <c r="AZ111" s="247">
        <v>720</v>
      </c>
      <c r="BA111" s="237">
        <v>4</v>
      </c>
      <c r="BB111" s="237">
        <v>4</v>
      </c>
      <c r="BC111" s="237">
        <v>3</v>
      </c>
      <c r="BD111" s="248"/>
      <c r="BE111" s="249"/>
      <c r="BF111" s="75">
        <f t="shared" si="6"/>
        <v>42.4</v>
      </c>
      <c r="BG111" s="147">
        <v>0</v>
      </c>
      <c r="BH111" s="147">
        <v>0</v>
      </c>
      <c r="BI111" s="147">
        <v>0</v>
      </c>
      <c r="BJ111" s="147">
        <v>0</v>
      </c>
      <c r="BK111" s="124">
        <v>0</v>
      </c>
      <c r="BL111" s="131">
        <v>368.7</v>
      </c>
      <c r="BM111" s="56">
        <v>0</v>
      </c>
    </row>
    <row r="112" spans="1:65" s="3" customFormat="1" ht="12" customHeight="1">
      <c r="A112" s="115">
        <v>51</v>
      </c>
      <c r="B112" s="115" t="s">
        <v>150</v>
      </c>
      <c r="C112" s="125">
        <v>8</v>
      </c>
      <c r="D112" s="115">
        <v>1968</v>
      </c>
      <c r="E112" s="115">
        <v>2</v>
      </c>
      <c r="F112" s="115">
        <v>2</v>
      </c>
      <c r="G112" s="115">
        <v>12</v>
      </c>
      <c r="H112" s="115">
        <v>0</v>
      </c>
      <c r="I112" s="115">
        <v>44</v>
      </c>
      <c r="J112" s="56">
        <v>0</v>
      </c>
      <c r="K112" s="56">
        <v>0</v>
      </c>
      <c r="L112" s="125">
        <v>0</v>
      </c>
      <c r="M112" s="115">
        <v>0</v>
      </c>
      <c r="N112" s="56">
        <v>0</v>
      </c>
      <c r="O112" s="56">
        <v>0</v>
      </c>
      <c r="P112" s="56">
        <v>0</v>
      </c>
      <c r="Q112" s="126">
        <v>492.3</v>
      </c>
      <c r="R112" s="127">
        <v>0</v>
      </c>
      <c r="S112" s="80">
        <f t="shared" si="13"/>
        <v>492.3</v>
      </c>
      <c r="T112" s="50">
        <f>I55:I172+J55:J172+K55:K172</f>
        <v>44</v>
      </c>
      <c r="U112" s="56">
        <f t="shared" si="14"/>
        <v>536.3</v>
      </c>
      <c r="V112" s="128">
        <v>492.1</v>
      </c>
      <c r="W112" s="156">
        <v>2447</v>
      </c>
      <c r="X112" s="156">
        <v>6.8</v>
      </c>
      <c r="Y112" s="130"/>
      <c r="Z112" s="120" t="s">
        <v>76</v>
      </c>
      <c r="AA112" s="121" t="s">
        <v>77</v>
      </c>
      <c r="AB112" s="56" t="s">
        <v>78</v>
      </c>
      <c r="AC112" s="56" t="s">
        <v>79</v>
      </c>
      <c r="AD112" s="56" t="s">
        <v>45</v>
      </c>
      <c r="AE112" s="115"/>
      <c r="AF112" s="115">
        <v>505.5</v>
      </c>
      <c r="AG112" s="115"/>
      <c r="AH112" s="115"/>
      <c r="AI112" s="115" t="s">
        <v>111</v>
      </c>
      <c r="AJ112" s="115" t="s">
        <v>81</v>
      </c>
      <c r="AK112" s="115" t="s">
        <v>106</v>
      </c>
      <c r="AL112" s="57" t="s">
        <v>83</v>
      </c>
      <c r="AM112" s="115">
        <v>2299</v>
      </c>
      <c r="AN112" s="128"/>
      <c r="AO112" s="128"/>
      <c r="AP112" s="128">
        <v>64</v>
      </c>
      <c r="AQ112" s="128"/>
      <c r="AR112" s="128">
        <v>1875.2</v>
      </c>
      <c r="AS112" s="128"/>
      <c r="AT112" s="128"/>
      <c r="AU112" s="123">
        <f>AN55:AN172+AO55:AO172+AP55:AP172+AQ55:AQ172+AR55:AR172+AS55:AS172+AT55:AT172</f>
        <v>1939.2</v>
      </c>
      <c r="AV112" s="115">
        <v>21</v>
      </c>
      <c r="AW112" s="56" t="s">
        <v>84</v>
      </c>
      <c r="AX112" s="56" t="s">
        <v>79</v>
      </c>
      <c r="AY112" s="56" t="s">
        <v>85</v>
      </c>
      <c r="AZ112" s="65">
        <v>890</v>
      </c>
      <c r="BA112" s="56">
        <v>4</v>
      </c>
      <c r="BB112" s="56">
        <v>4</v>
      </c>
      <c r="BC112" s="56">
        <v>4</v>
      </c>
      <c r="BD112" s="58"/>
      <c r="BE112" s="139"/>
      <c r="BF112" s="75">
        <f t="shared" si="6"/>
        <v>44</v>
      </c>
      <c r="BG112" s="147">
        <v>0</v>
      </c>
      <c r="BH112" s="147">
        <v>0</v>
      </c>
      <c r="BI112" s="147">
        <v>0</v>
      </c>
      <c r="BJ112" s="147">
        <v>0</v>
      </c>
      <c r="BK112" s="124">
        <v>0</v>
      </c>
      <c r="BL112" s="131">
        <v>359</v>
      </c>
      <c r="BM112" s="56">
        <v>0</v>
      </c>
    </row>
    <row r="113" spans="1:65" s="3" customFormat="1" ht="11.25" customHeight="1">
      <c r="A113" s="115">
        <v>52</v>
      </c>
      <c r="B113" s="115" t="s">
        <v>150</v>
      </c>
      <c r="C113" s="125">
        <v>9</v>
      </c>
      <c r="D113" s="115">
        <v>1991</v>
      </c>
      <c r="E113" s="115">
        <v>2</v>
      </c>
      <c r="F113" s="115">
        <v>3</v>
      </c>
      <c r="G113" s="115">
        <v>22</v>
      </c>
      <c r="H113" s="115">
        <v>0</v>
      </c>
      <c r="I113" s="115">
        <v>63.8</v>
      </c>
      <c r="J113" s="56">
        <v>0</v>
      </c>
      <c r="K113" s="56">
        <v>0</v>
      </c>
      <c r="L113" s="125">
        <v>539.5</v>
      </c>
      <c r="M113" s="115">
        <v>539.5</v>
      </c>
      <c r="N113" s="56">
        <v>0</v>
      </c>
      <c r="O113" s="56">
        <v>0</v>
      </c>
      <c r="P113" s="56">
        <v>0</v>
      </c>
      <c r="Q113" s="126">
        <v>963.2</v>
      </c>
      <c r="R113" s="127">
        <v>0</v>
      </c>
      <c r="S113" s="80">
        <f t="shared" si="13"/>
        <v>963.2</v>
      </c>
      <c r="T113" s="125">
        <f>I113:I161+J113:J161+K113:K161</f>
        <v>63.8</v>
      </c>
      <c r="U113" s="133">
        <f t="shared" si="14"/>
        <v>1566.5</v>
      </c>
      <c r="V113" s="128">
        <v>963.8</v>
      </c>
      <c r="W113" s="156">
        <v>6286</v>
      </c>
      <c r="X113" s="156">
        <v>8.5</v>
      </c>
      <c r="Y113" s="130"/>
      <c r="Z113" s="120" t="s">
        <v>76</v>
      </c>
      <c r="AA113" s="121" t="s">
        <v>77</v>
      </c>
      <c r="AB113" s="56" t="s">
        <v>78</v>
      </c>
      <c r="AC113" s="56" t="s">
        <v>79</v>
      </c>
      <c r="AD113" s="56" t="s">
        <v>45</v>
      </c>
      <c r="AE113" s="115"/>
      <c r="AF113" s="115"/>
      <c r="AG113" s="115"/>
      <c r="AH113" s="115">
        <v>997.4</v>
      </c>
      <c r="AI113" s="115" t="s">
        <v>111</v>
      </c>
      <c r="AJ113" s="115" t="s">
        <v>81</v>
      </c>
      <c r="AK113" s="115" t="s">
        <v>120</v>
      </c>
      <c r="AL113" s="57" t="s">
        <v>83</v>
      </c>
      <c r="AM113" s="115">
        <v>3276</v>
      </c>
      <c r="AN113" s="128">
        <v>151</v>
      </c>
      <c r="AO113" s="128"/>
      <c r="AP113" s="128">
        <v>95</v>
      </c>
      <c r="AQ113" s="128">
        <v>157</v>
      </c>
      <c r="AR113" s="128">
        <v>2160.6</v>
      </c>
      <c r="AS113" s="128"/>
      <c r="AT113" s="128"/>
      <c r="AU113" s="128">
        <f>AN113:AN161+AO113:AO161+AP113:AP161+AQ113:AQ161+AR113:AR161+AS113:AS161+AT113:AT161</f>
        <v>2563.6</v>
      </c>
      <c r="AV113" s="115">
        <v>39</v>
      </c>
      <c r="AW113" s="56" t="s">
        <v>84</v>
      </c>
      <c r="AX113" s="56" t="s">
        <v>79</v>
      </c>
      <c r="AY113" s="56" t="s">
        <v>138</v>
      </c>
      <c r="AZ113" s="65">
        <v>120</v>
      </c>
      <c r="BA113" s="56">
        <v>8</v>
      </c>
      <c r="BB113" s="56">
        <v>12</v>
      </c>
      <c r="BC113" s="56">
        <v>2</v>
      </c>
      <c r="BD113" s="58"/>
      <c r="BE113" s="139"/>
      <c r="BF113" s="75">
        <f t="shared" si="6"/>
        <v>63.8</v>
      </c>
      <c r="BG113" s="147">
        <v>0</v>
      </c>
      <c r="BH113" s="147">
        <v>0</v>
      </c>
      <c r="BI113" s="147">
        <v>0</v>
      </c>
      <c r="BJ113" s="147">
        <v>0</v>
      </c>
      <c r="BK113" s="124">
        <v>539.5</v>
      </c>
      <c r="BL113" s="131">
        <v>712</v>
      </c>
      <c r="BM113" s="56">
        <v>0</v>
      </c>
    </row>
    <row r="114" spans="1:65" ht="12" customHeight="1">
      <c r="A114" s="115">
        <v>53</v>
      </c>
      <c r="B114" s="115" t="s">
        <v>114</v>
      </c>
      <c r="C114" s="125">
        <v>8</v>
      </c>
      <c r="D114" s="115">
        <v>1985</v>
      </c>
      <c r="E114" s="115">
        <v>2</v>
      </c>
      <c r="F114" s="115">
        <v>2</v>
      </c>
      <c r="G114" s="115">
        <v>8</v>
      </c>
      <c r="H114" s="115">
        <v>0</v>
      </c>
      <c r="I114" s="115">
        <v>30.6</v>
      </c>
      <c r="J114" s="56">
        <v>0</v>
      </c>
      <c r="K114" s="56">
        <v>0</v>
      </c>
      <c r="L114" s="125">
        <v>313.3</v>
      </c>
      <c r="M114" s="115">
        <v>313.3</v>
      </c>
      <c r="N114" s="56">
        <v>0</v>
      </c>
      <c r="O114" s="56">
        <v>0</v>
      </c>
      <c r="P114" s="56">
        <v>0</v>
      </c>
      <c r="Q114" s="126">
        <v>571.4</v>
      </c>
      <c r="R114" s="127">
        <v>0</v>
      </c>
      <c r="S114" s="80">
        <f t="shared" si="13"/>
        <v>571.4</v>
      </c>
      <c r="T114" s="125">
        <f>I114:I162+J114:J162+K114:K162</f>
        <v>30.6</v>
      </c>
      <c r="U114" s="133">
        <f t="shared" si="14"/>
        <v>915.3</v>
      </c>
      <c r="V114" s="128">
        <v>567.8</v>
      </c>
      <c r="W114" s="156">
        <v>464</v>
      </c>
      <c r="X114" s="156"/>
      <c r="Y114" s="130"/>
      <c r="Z114" s="120" t="s">
        <v>76</v>
      </c>
      <c r="AA114" s="121" t="s">
        <v>77</v>
      </c>
      <c r="AB114" s="56" t="s">
        <v>78</v>
      </c>
      <c r="AC114" s="56" t="s">
        <v>79</v>
      </c>
      <c r="AD114" s="251" t="s">
        <v>45</v>
      </c>
      <c r="AE114" s="115"/>
      <c r="AF114" s="115">
        <v>512</v>
      </c>
      <c r="AG114" s="56">
        <v>0</v>
      </c>
      <c r="AH114" s="56">
        <v>0</v>
      </c>
      <c r="AI114" s="115" t="s">
        <v>115</v>
      </c>
      <c r="AJ114" s="115" t="s">
        <v>81</v>
      </c>
      <c r="AK114" s="115" t="s">
        <v>106</v>
      </c>
      <c r="AL114" s="57" t="s">
        <v>83</v>
      </c>
      <c r="AM114" s="115">
        <v>1442</v>
      </c>
      <c r="AN114" s="128">
        <v>220</v>
      </c>
      <c r="AO114" s="128">
        <v>12</v>
      </c>
      <c r="AP114" s="128">
        <v>40</v>
      </c>
      <c r="AQ114" s="128"/>
      <c r="AR114" s="128">
        <v>766.3</v>
      </c>
      <c r="AS114" s="128"/>
      <c r="AT114" s="128"/>
      <c r="AU114" s="128">
        <f>AN114:AN162+AO114:AO162+AP114:AP162+AQ114:AQ162+AR114:AR162+AS114:AS162+AT114:AT162</f>
        <v>1038.3</v>
      </c>
      <c r="AV114" s="115">
        <v>20</v>
      </c>
      <c r="AW114" s="75" t="s">
        <v>84</v>
      </c>
      <c r="AX114" s="75" t="s">
        <v>79</v>
      </c>
      <c r="AY114" s="75" t="s">
        <v>138</v>
      </c>
      <c r="AZ114" s="202">
        <v>400</v>
      </c>
      <c r="BA114" s="75"/>
      <c r="BB114" s="75"/>
      <c r="BC114" s="75">
        <v>4</v>
      </c>
      <c r="BD114" s="34">
        <v>4</v>
      </c>
      <c r="BE114" s="106"/>
      <c r="BF114" s="75">
        <f t="shared" si="6"/>
        <v>30.6</v>
      </c>
      <c r="BG114" s="109">
        <v>0</v>
      </c>
      <c r="BH114" s="109">
        <v>0</v>
      </c>
      <c r="BI114" s="109">
        <v>0</v>
      </c>
      <c r="BJ114" s="109">
        <v>0</v>
      </c>
      <c r="BK114" s="124">
        <v>313.3</v>
      </c>
      <c r="BL114" s="131">
        <v>410.2</v>
      </c>
      <c r="BM114" s="75">
        <v>3.24</v>
      </c>
    </row>
    <row r="115" spans="1:65" ht="11.25" customHeight="1">
      <c r="A115" s="115">
        <v>54</v>
      </c>
      <c r="B115" s="115" t="s">
        <v>132</v>
      </c>
      <c r="C115" s="125">
        <v>14</v>
      </c>
      <c r="D115" s="115">
        <v>1962</v>
      </c>
      <c r="E115" s="115">
        <v>2</v>
      </c>
      <c r="F115" s="115">
        <v>2</v>
      </c>
      <c r="G115" s="115">
        <v>12</v>
      </c>
      <c r="H115" s="115">
        <v>0</v>
      </c>
      <c r="I115" s="115">
        <v>57.1</v>
      </c>
      <c r="J115" s="56">
        <v>0</v>
      </c>
      <c r="K115" s="56">
        <v>0</v>
      </c>
      <c r="L115" s="125">
        <v>0</v>
      </c>
      <c r="M115" s="115">
        <v>0</v>
      </c>
      <c r="N115" s="56">
        <v>0</v>
      </c>
      <c r="O115" s="56">
        <v>0</v>
      </c>
      <c r="P115" s="56">
        <v>0</v>
      </c>
      <c r="Q115" s="134">
        <v>547.4</v>
      </c>
      <c r="R115" s="127">
        <v>0</v>
      </c>
      <c r="S115" s="80">
        <f t="shared" si="13"/>
        <v>547.4</v>
      </c>
      <c r="T115" s="50">
        <f>I53:I168+J53:J168+K53:K168</f>
        <v>57.1</v>
      </c>
      <c r="U115" s="56">
        <f t="shared" si="14"/>
        <v>604.5</v>
      </c>
      <c r="V115" s="128">
        <v>549.2</v>
      </c>
      <c r="W115" s="151">
        <v>2569</v>
      </c>
      <c r="X115" s="151">
        <v>6.3</v>
      </c>
      <c r="Y115" s="119"/>
      <c r="Z115" s="120" t="s">
        <v>76</v>
      </c>
      <c r="AA115" s="56" t="s">
        <v>77</v>
      </c>
      <c r="AB115" s="56" t="s">
        <v>78</v>
      </c>
      <c r="AC115" s="56" t="s">
        <v>79</v>
      </c>
      <c r="AD115" s="121" t="s">
        <v>45</v>
      </c>
      <c r="AE115" s="115"/>
      <c r="AF115" s="115">
        <v>579</v>
      </c>
      <c r="AG115" s="115"/>
      <c r="AH115" s="115"/>
      <c r="AI115" s="115" t="s">
        <v>105</v>
      </c>
      <c r="AJ115" s="115" t="s">
        <v>81</v>
      </c>
      <c r="AK115" s="115" t="s">
        <v>118</v>
      </c>
      <c r="AL115" s="49" t="s">
        <v>107</v>
      </c>
      <c r="AM115" s="115">
        <v>939</v>
      </c>
      <c r="AN115" s="128"/>
      <c r="AO115" s="128"/>
      <c r="AP115" s="128">
        <v>45</v>
      </c>
      <c r="AQ115" s="128"/>
      <c r="AR115" s="128">
        <v>486.2</v>
      </c>
      <c r="AS115" s="128"/>
      <c r="AT115" s="128"/>
      <c r="AU115" s="123">
        <f>AN53:AN168+AO53:AO168+AP53:AP168+AQ53:AQ168+AR53:AR168+AS53:AS168+AT53:AT168</f>
        <v>531.2</v>
      </c>
      <c r="AV115" s="115">
        <v>29</v>
      </c>
      <c r="AW115" s="75" t="s">
        <v>84</v>
      </c>
      <c r="AX115" s="75" t="s">
        <v>130</v>
      </c>
      <c r="AY115" s="75" t="s">
        <v>85</v>
      </c>
      <c r="AZ115" s="202">
        <v>160</v>
      </c>
      <c r="BA115" s="75">
        <v>2</v>
      </c>
      <c r="BB115" s="75">
        <v>6</v>
      </c>
      <c r="BC115" s="75">
        <v>4</v>
      </c>
      <c r="BD115" s="34"/>
      <c r="BE115" s="106"/>
      <c r="BF115" s="75">
        <f t="shared" si="6"/>
        <v>57.1</v>
      </c>
      <c r="BG115" s="109">
        <v>0</v>
      </c>
      <c r="BH115" s="109">
        <v>0</v>
      </c>
      <c r="BI115" s="109">
        <v>0</v>
      </c>
      <c r="BJ115" s="109">
        <v>0</v>
      </c>
      <c r="BK115" s="124">
        <v>0</v>
      </c>
      <c r="BL115" s="131">
        <v>407</v>
      </c>
      <c r="BM115" s="75">
        <v>0</v>
      </c>
    </row>
    <row r="116" spans="1:65" ht="11.25" customHeight="1">
      <c r="A116" s="115">
        <v>55</v>
      </c>
      <c r="B116" s="115" t="s">
        <v>132</v>
      </c>
      <c r="C116" s="125">
        <v>16</v>
      </c>
      <c r="D116" s="115">
        <v>1962</v>
      </c>
      <c r="E116" s="115">
        <v>2</v>
      </c>
      <c r="F116" s="115">
        <v>2</v>
      </c>
      <c r="G116" s="115">
        <v>16</v>
      </c>
      <c r="H116" s="115">
        <v>0</v>
      </c>
      <c r="I116" s="115">
        <v>49.2</v>
      </c>
      <c r="J116" s="56">
        <v>0</v>
      </c>
      <c r="K116" s="56">
        <v>0</v>
      </c>
      <c r="L116" s="125">
        <v>356.8</v>
      </c>
      <c r="M116" s="115">
        <v>356.8</v>
      </c>
      <c r="N116" s="56">
        <v>0</v>
      </c>
      <c r="O116" s="56">
        <v>0</v>
      </c>
      <c r="P116" s="56">
        <v>0</v>
      </c>
      <c r="Q116" s="126">
        <v>641</v>
      </c>
      <c r="R116" s="127">
        <v>0</v>
      </c>
      <c r="S116" s="80">
        <f t="shared" si="13"/>
        <v>641</v>
      </c>
      <c r="T116" s="125">
        <f>I116:I163+J116:J163+K116:K163</f>
        <v>49.2</v>
      </c>
      <c r="U116" s="133">
        <f t="shared" si="14"/>
        <v>1047</v>
      </c>
      <c r="V116" s="128">
        <v>640.9</v>
      </c>
      <c r="W116" s="156">
        <v>3749</v>
      </c>
      <c r="X116" s="156">
        <v>8.35</v>
      </c>
      <c r="Y116" s="130"/>
      <c r="Z116" s="120" t="s">
        <v>76</v>
      </c>
      <c r="AA116" s="121" t="s">
        <v>77</v>
      </c>
      <c r="AB116" s="56" t="s">
        <v>78</v>
      </c>
      <c r="AC116" s="56" t="s">
        <v>79</v>
      </c>
      <c r="AD116" s="251" t="s">
        <v>45</v>
      </c>
      <c r="AE116" s="115"/>
      <c r="AF116" s="115">
        <v>637.4</v>
      </c>
      <c r="AG116" s="115"/>
      <c r="AH116" s="115"/>
      <c r="AI116" s="115" t="s">
        <v>111</v>
      </c>
      <c r="AJ116" s="115" t="s">
        <v>81</v>
      </c>
      <c r="AK116" s="115" t="s">
        <v>106</v>
      </c>
      <c r="AL116" s="49" t="s">
        <v>107</v>
      </c>
      <c r="AM116" s="115">
        <v>1179</v>
      </c>
      <c r="AN116" s="128"/>
      <c r="AO116" s="128"/>
      <c r="AP116" s="128">
        <v>45</v>
      </c>
      <c r="AQ116" s="128"/>
      <c r="AR116" s="128">
        <v>685.1</v>
      </c>
      <c r="AS116" s="128"/>
      <c r="AT116" s="128"/>
      <c r="AU116" s="128">
        <f>AN116:AN163+AO116:AO163+AP116:AP163+AQ116:AQ163+AR116:AR163+AS116:AS163+AT116:AT163</f>
        <v>730.1</v>
      </c>
      <c r="AV116" s="115">
        <v>30</v>
      </c>
      <c r="AW116" s="75" t="s">
        <v>84</v>
      </c>
      <c r="AX116" s="75" t="s">
        <v>130</v>
      </c>
      <c r="AY116" s="75" t="s">
        <v>138</v>
      </c>
      <c r="AZ116" s="202">
        <v>45</v>
      </c>
      <c r="BA116" s="75">
        <v>5</v>
      </c>
      <c r="BB116" s="75">
        <v>10</v>
      </c>
      <c r="BC116" s="75">
        <v>3</v>
      </c>
      <c r="BD116" s="34"/>
      <c r="BE116" s="106"/>
      <c r="BF116" s="75">
        <f t="shared" si="6"/>
        <v>49.2</v>
      </c>
      <c r="BG116" s="109">
        <v>0</v>
      </c>
      <c r="BH116" s="109">
        <v>0</v>
      </c>
      <c r="BI116" s="109">
        <v>0</v>
      </c>
      <c r="BJ116" s="109">
        <v>0</v>
      </c>
      <c r="BK116" s="124">
        <v>356.8</v>
      </c>
      <c r="BL116" s="131">
        <v>356.8</v>
      </c>
      <c r="BM116" s="75">
        <v>4.84</v>
      </c>
    </row>
    <row r="117" spans="1:65" ht="11.25" customHeight="1">
      <c r="A117" s="115">
        <v>56</v>
      </c>
      <c r="B117" s="115" t="s">
        <v>132</v>
      </c>
      <c r="C117" s="125">
        <v>18</v>
      </c>
      <c r="D117" s="115">
        <v>1970</v>
      </c>
      <c r="E117" s="115">
        <v>2</v>
      </c>
      <c r="F117" s="115">
        <v>1</v>
      </c>
      <c r="G117" s="115">
        <v>12</v>
      </c>
      <c r="H117" s="115">
        <v>0</v>
      </c>
      <c r="I117" s="115">
        <v>22.6</v>
      </c>
      <c r="J117" s="56">
        <v>0</v>
      </c>
      <c r="K117" s="56">
        <v>0</v>
      </c>
      <c r="L117" s="125">
        <v>0</v>
      </c>
      <c r="M117" s="115">
        <v>0</v>
      </c>
      <c r="N117" s="56">
        <v>0</v>
      </c>
      <c r="O117" s="56">
        <v>0</v>
      </c>
      <c r="P117" s="56">
        <v>0</v>
      </c>
      <c r="Q117" s="126">
        <v>455.9</v>
      </c>
      <c r="R117" s="127">
        <v>0</v>
      </c>
      <c r="S117" s="80">
        <f t="shared" si="13"/>
        <v>455.9</v>
      </c>
      <c r="T117" s="125">
        <f>I117:I164+J117:J164+K117:K164</f>
        <v>22.6</v>
      </c>
      <c r="U117" s="133">
        <f t="shared" si="14"/>
        <v>478.5</v>
      </c>
      <c r="V117" s="117">
        <v>494.1</v>
      </c>
      <c r="W117" s="159">
        <v>2071</v>
      </c>
      <c r="X117" s="159">
        <v>5.85</v>
      </c>
      <c r="Y117" s="119"/>
      <c r="Z117" s="120" t="s">
        <v>76</v>
      </c>
      <c r="AA117" s="121" t="s">
        <v>77</v>
      </c>
      <c r="AB117" s="56" t="s">
        <v>78</v>
      </c>
      <c r="AC117" s="56" t="s">
        <v>79</v>
      </c>
      <c r="AD117" s="251" t="s">
        <v>45</v>
      </c>
      <c r="AE117" s="115"/>
      <c r="AF117" s="115">
        <v>503.3</v>
      </c>
      <c r="AG117" s="115"/>
      <c r="AH117" s="115"/>
      <c r="AI117" s="115" t="s">
        <v>151</v>
      </c>
      <c r="AJ117" s="115" t="s">
        <v>93</v>
      </c>
      <c r="AK117" s="115" t="s">
        <v>106</v>
      </c>
      <c r="AL117" s="49" t="s">
        <v>107</v>
      </c>
      <c r="AM117" s="115">
        <v>956</v>
      </c>
      <c r="AN117" s="128"/>
      <c r="AO117" s="128"/>
      <c r="AP117" s="128">
        <v>45</v>
      </c>
      <c r="AQ117" s="128"/>
      <c r="AR117" s="128">
        <v>557</v>
      </c>
      <c r="AS117" s="128"/>
      <c r="AT117" s="128"/>
      <c r="AU117" s="128">
        <f>AN117:AN164+AO117:AO164+AP117:AP164+AQ117:AQ164+AR117:AR164+AS117:AS164+AT117:AT164</f>
        <v>602</v>
      </c>
      <c r="AV117" s="115">
        <v>24</v>
      </c>
      <c r="AW117" s="75" t="s">
        <v>97</v>
      </c>
      <c r="AX117" s="75" t="s">
        <v>79</v>
      </c>
      <c r="AY117" s="75" t="s">
        <v>138</v>
      </c>
      <c r="AZ117" s="202">
        <v>40</v>
      </c>
      <c r="BA117" s="75">
        <v>2</v>
      </c>
      <c r="BB117" s="75">
        <v>8</v>
      </c>
      <c r="BC117" s="75">
        <v>2</v>
      </c>
      <c r="BD117" s="34"/>
      <c r="BE117" s="106"/>
      <c r="BF117" s="75">
        <f t="shared" si="6"/>
        <v>22.6</v>
      </c>
      <c r="BG117" s="109">
        <v>0</v>
      </c>
      <c r="BH117" s="109">
        <v>0</v>
      </c>
      <c r="BI117" s="109">
        <v>0</v>
      </c>
      <c r="BJ117" s="109">
        <v>0</v>
      </c>
      <c r="BK117" s="124">
        <v>0</v>
      </c>
      <c r="BL117" s="131">
        <v>354</v>
      </c>
      <c r="BM117" s="75">
        <v>0</v>
      </c>
    </row>
    <row r="118" spans="1:65" ht="12.75" customHeight="1">
      <c r="A118" s="115">
        <v>57</v>
      </c>
      <c r="B118" s="115" t="s">
        <v>132</v>
      </c>
      <c r="C118" s="125">
        <v>20</v>
      </c>
      <c r="D118" s="115">
        <v>1972</v>
      </c>
      <c r="E118" s="115">
        <v>2</v>
      </c>
      <c r="F118" s="115">
        <v>2</v>
      </c>
      <c r="G118" s="115">
        <v>28</v>
      </c>
      <c r="H118" s="115">
        <v>0</v>
      </c>
      <c r="I118" s="115">
        <v>24.2</v>
      </c>
      <c r="J118" s="56">
        <v>236.7</v>
      </c>
      <c r="K118" s="56">
        <v>0</v>
      </c>
      <c r="L118" s="125">
        <v>0</v>
      </c>
      <c r="M118" s="115">
        <v>0</v>
      </c>
      <c r="N118" s="56">
        <v>0</v>
      </c>
      <c r="O118" s="56">
        <v>0</v>
      </c>
      <c r="P118" s="56">
        <v>0</v>
      </c>
      <c r="Q118" s="134">
        <v>950.3</v>
      </c>
      <c r="R118" s="127">
        <v>0</v>
      </c>
      <c r="S118" s="80">
        <f t="shared" si="13"/>
        <v>950.3</v>
      </c>
      <c r="T118" s="125">
        <f>I118:I165+J118:J165+K118:K165</f>
        <v>260.9</v>
      </c>
      <c r="U118" s="133">
        <f t="shared" si="14"/>
        <v>1211.1999999999998</v>
      </c>
      <c r="V118" s="117">
        <v>1183.7</v>
      </c>
      <c r="W118" s="159">
        <v>4195</v>
      </c>
      <c r="X118" s="159">
        <v>5.8</v>
      </c>
      <c r="Y118" s="119"/>
      <c r="Z118" s="120" t="s">
        <v>76</v>
      </c>
      <c r="AA118" s="56" t="s">
        <v>79</v>
      </c>
      <c r="AB118" s="56" t="s">
        <v>78</v>
      </c>
      <c r="AC118" s="56" t="s">
        <v>79</v>
      </c>
      <c r="AD118" s="251" t="s">
        <v>45</v>
      </c>
      <c r="AE118" s="115"/>
      <c r="AF118" s="115">
        <v>990</v>
      </c>
      <c r="AG118" s="115"/>
      <c r="AH118" s="115"/>
      <c r="AI118" s="115" t="s">
        <v>80</v>
      </c>
      <c r="AJ118" s="115" t="s">
        <v>81</v>
      </c>
      <c r="AK118" s="115" t="s">
        <v>106</v>
      </c>
      <c r="AL118" s="49" t="s">
        <v>107</v>
      </c>
      <c r="AM118" s="115">
        <v>2267</v>
      </c>
      <c r="AN118" s="128"/>
      <c r="AO118" s="128"/>
      <c r="AP118" s="128">
        <v>84</v>
      </c>
      <c r="AQ118" s="128"/>
      <c r="AR118" s="128">
        <v>1475.9</v>
      </c>
      <c r="AS118" s="128"/>
      <c r="AT118" s="128"/>
      <c r="AU118" s="128">
        <f>AN118:AN165+AO118:AO165+AP118:AP165+AQ118:AQ165+AR118:AR165+AS118:AS165+AT118:AT165</f>
        <v>1559.9</v>
      </c>
      <c r="AV118" s="115">
        <v>49</v>
      </c>
      <c r="AW118" s="75" t="s">
        <v>84</v>
      </c>
      <c r="AX118" s="75" t="s">
        <v>79</v>
      </c>
      <c r="AY118" s="75" t="s">
        <v>138</v>
      </c>
      <c r="AZ118" s="202">
        <v>200</v>
      </c>
      <c r="BA118" s="75">
        <v>15</v>
      </c>
      <c r="BB118" s="75">
        <v>13</v>
      </c>
      <c r="BC118" s="75">
        <v>1</v>
      </c>
      <c r="BD118" s="34"/>
      <c r="BE118" s="106"/>
      <c r="BF118" s="75">
        <f t="shared" si="6"/>
        <v>260.9</v>
      </c>
      <c r="BG118" s="109">
        <v>0</v>
      </c>
      <c r="BH118" s="109">
        <v>0</v>
      </c>
      <c r="BI118" s="109">
        <v>0</v>
      </c>
      <c r="BJ118" s="109">
        <v>0</v>
      </c>
      <c r="BK118" s="124">
        <v>0</v>
      </c>
      <c r="BL118" s="131">
        <v>707</v>
      </c>
      <c r="BM118" s="75">
        <v>0</v>
      </c>
    </row>
    <row r="119" spans="1:65" ht="13.5" customHeight="1">
      <c r="A119" s="115">
        <v>58</v>
      </c>
      <c r="B119" s="115" t="s">
        <v>124</v>
      </c>
      <c r="C119" s="125">
        <v>21</v>
      </c>
      <c r="D119" s="115">
        <v>1942</v>
      </c>
      <c r="E119" s="115">
        <v>2</v>
      </c>
      <c r="F119" s="115">
        <v>2</v>
      </c>
      <c r="G119" s="115">
        <v>13</v>
      </c>
      <c r="H119" s="115">
        <v>0</v>
      </c>
      <c r="I119" s="115">
        <v>51.6</v>
      </c>
      <c r="J119" s="56">
        <v>0</v>
      </c>
      <c r="K119" s="56">
        <v>0</v>
      </c>
      <c r="L119" s="125">
        <v>0</v>
      </c>
      <c r="M119" s="115">
        <v>0</v>
      </c>
      <c r="N119" s="56">
        <v>0</v>
      </c>
      <c r="O119" s="56">
        <v>0</v>
      </c>
      <c r="P119" s="56">
        <v>0</v>
      </c>
      <c r="Q119" s="126">
        <v>450.1</v>
      </c>
      <c r="R119" s="127">
        <v>0</v>
      </c>
      <c r="S119" s="80">
        <f t="shared" si="13"/>
        <v>450.1</v>
      </c>
      <c r="T119" s="125">
        <f>I119:I166+J119:J166+K119:K166</f>
        <v>51.6</v>
      </c>
      <c r="U119" s="133">
        <f t="shared" si="14"/>
        <v>501.70000000000005</v>
      </c>
      <c r="V119" s="117">
        <v>454.6</v>
      </c>
      <c r="W119" s="159">
        <v>2025</v>
      </c>
      <c r="X119" s="159">
        <v>6.6</v>
      </c>
      <c r="Y119" s="119"/>
      <c r="Z119" s="120" t="s">
        <v>76</v>
      </c>
      <c r="AA119" s="56" t="s">
        <v>77</v>
      </c>
      <c r="AB119" s="56" t="s">
        <v>78</v>
      </c>
      <c r="AC119" s="56" t="s">
        <v>79</v>
      </c>
      <c r="AD119" s="251" t="s">
        <v>45</v>
      </c>
      <c r="AE119" s="115"/>
      <c r="AF119" s="115">
        <v>435.7</v>
      </c>
      <c r="AG119" s="56">
        <v>0</v>
      </c>
      <c r="AH119" s="115"/>
      <c r="AI119" s="115" t="s">
        <v>92</v>
      </c>
      <c r="AJ119" s="115" t="s">
        <v>93</v>
      </c>
      <c r="AK119" s="115" t="s">
        <v>106</v>
      </c>
      <c r="AL119" s="49" t="s">
        <v>107</v>
      </c>
      <c r="AM119" s="115">
        <v>998</v>
      </c>
      <c r="AN119" s="128"/>
      <c r="AO119" s="128">
        <v>21</v>
      </c>
      <c r="AP119" s="128">
        <v>63</v>
      </c>
      <c r="AQ119" s="128"/>
      <c r="AR119" s="128">
        <v>607.2</v>
      </c>
      <c r="AS119" s="128"/>
      <c r="AT119" s="128"/>
      <c r="AU119" s="128">
        <f>AN119:AN166+AO119:AO166+AP119:AP166+AQ119:AQ166+AR119:AR166+AS119:AS166+AT119:AT166</f>
        <v>691.2</v>
      </c>
      <c r="AV119" s="115">
        <v>18</v>
      </c>
      <c r="AW119" s="75" t="s">
        <v>84</v>
      </c>
      <c r="AX119" s="75" t="s">
        <v>79</v>
      </c>
      <c r="AY119" s="75" t="s">
        <v>138</v>
      </c>
      <c r="AZ119" s="202">
        <v>120</v>
      </c>
      <c r="BA119" s="75">
        <v>6</v>
      </c>
      <c r="BB119" s="75">
        <v>7</v>
      </c>
      <c r="BC119" s="75"/>
      <c r="BD119" s="34"/>
      <c r="BE119" s="106"/>
      <c r="BF119" s="75">
        <f t="shared" si="6"/>
        <v>51.6</v>
      </c>
      <c r="BG119" s="109">
        <v>0</v>
      </c>
      <c r="BH119" s="109">
        <v>0</v>
      </c>
      <c r="BI119" s="109">
        <v>0</v>
      </c>
      <c r="BJ119" s="109">
        <v>0</v>
      </c>
      <c r="BK119" s="124">
        <v>0</v>
      </c>
      <c r="BL119" s="131">
        <v>306.8</v>
      </c>
      <c r="BM119" s="75">
        <v>0</v>
      </c>
    </row>
    <row r="120" spans="1:65" ht="12" customHeight="1">
      <c r="A120" s="115">
        <v>59</v>
      </c>
      <c r="B120" s="56" t="s">
        <v>136</v>
      </c>
      <c r="C120" s="50" t="s">
        <v>152</v>
      </c>
      <c r="D120" s="56">
        <v>1973</v>
      </c>
      <c r="E120" s="56">
        <v>5</v>
      </c>
      <c r="F120" s="56">
        <v>1</v>
      </c>
      <c r="G120" s="56">
        <v>138</v>
      </c>
      <c r="H120" s="115">
        <v>0</v>
      </c>
      <c r="I120" s="56">
        <v>173.1</v>
      </c>
      <c r="J120" s="56">
        <v>556.5</v>
      </c>
      <c r="K120" s="56">
        <v>0</v>
      </c>
      <c r="L120" s="125">
        <v>769.3</v>
      </c>
      <c r="M120" s="115">
        <v>769.3</v>
      </c>
      <c r="N120" s="56">
        <v>0</v>
      </c>
      <c r="O120" s="56">
        <v>0</v>
      </c>
      <c r="P120" s="56">
        <v>0</v>
      </c>
      <c r="Q120" s="116">
        <v>2720.9</v>
      </c>
      <c r="R120" s="70">
        <v>75.9</v>
      </c>
      <c r="S120" s="80">
        <f t="shared" si="13"/>
        <v>2796.8</v>
      </c>
      <c r="T120" s="50">
        <f>I120:I212+J120:J212+K120:K212</f>
        <v>729.6</v>
      </c>
      <c r="U120" s="56">
        <f t="shared" si="14"/>
        <v>4295.7</v>
      </c>
      <c r="V120" s="80">
        <v>4487.2</v>
      </c>
      <c r="W120" s="252">
        <v>17053</v>
      </c>
      <c r="X120" s="181">
        <v>16.5</v>
      </c>
      <c r="Y120" s="253"/>
      <c r="Z120" s="120" t="s">
        <v>76</v>
      </c>
      <c r="AA120" s="56" t="s">
        <v>77</v>
      </c>
      <c r="AB120" s="56" t="s">
        <v>78</v>
      </c>
      <c r="AC120" s="56" t="s">
        <v>79</v>
      </c>
      <c r="AD120" s="56" t="s">
        <v>45</v>
      </c>
      <c r="AE120" s="183"/>
      <c r="AF120" s="56"/>
      <c r="AG120" s="56"/>
      <c r="AH120" s="254">
        <v>1279.6</v>
      </c>
      <c r="AI120" s="56" t="s">
        <v>111</v>
      </c>
      <c r="AJ120" s="115" t="s">
        <v>81</v>
      </c>
      <c r="AK120" s="115" t="s">
        <v>82</v>
      </c>
      <c r="AL120" s="57" t="s">
        <v>83</v>
      </c>
      <c r="AM120" s="56">
        <v>4593</v>
      </c>
      <c r="AN120" s="71">
        <v>296</v>
      </c>
      <c r="AO120" s="71">
        <v>0</v>
      </c>
      <c r="AP120" s="71">
        <v>146.55</v>
      </c>
      <c r="AQ120" s="71">
        <v>0</v>
      </c>
      <c r="AR120" s="71">
        <v>2930</v>
      </c>
      <c r="AS120" s="71">
        <v>186.9</v>
      </c>
      <c r="AT120" s="71">
        <v>0</v>
      </c>
      <c r="AU120" s="123">
        <f>AN120:AN212+AO120:AO212+AP120:AP212+AQ120:AQ212+AR120:AR212+AS120:AS212+AT120:AT212</f>
        <v>3559.4500000000003</v>
      </c>
      <c r="AV120" s="56">
        <v>216</v>
      </c>
      <c r="AW120" s="75" t="s">
        <v>97</v>
      </c>
      <c r="AX120" s="75" t="s">
        <v>79</v>
      </c>
      <c r="AY120" s="75" t="s">
        <v>85</v>
      </c>
      <c r="AZ120" s="202">
        <v>380</v>
      </c>
      <c r="BA120" s="75">
        <v>91</v>
      </c>
      <c r="BB120" s="75">
        <v>40</v>
      </c>
      <c r="BC120" s="75">
        <v>7</v>
      </c>
      <c r="BD120" s="34"/>
      <c r="BE120" s="106"/>
      <c r="BF120" s="75">
        <f t="shared" si="6"/>
        <v>729.6</v>
      </c>
      <c r="BG120" s="109">
        <v>0</v>
      </c>
      <c r="BH120" s="109">
        <v>0</v>
      </c>
      <c r="BI120" s="109">
        <v>0</v>
      </c>
      <c r="BJ120" s="109">
        <v>0</v>
      </c>
      <c r="BK120" s="124">
        <v>769.3</v>
      </c>
      <c r="BL120" s="131">
        <v>1033.5</v>
      </c>
      <c r="BM120" s="75">
        <v>0</v>
      </c>
    </row>
    <row r="121" spans="1:65" ht="12" customHeight="1">
      <c r="A121" s="115">
        <v>60</v>
      </c>
      <c r="B121" s="56" t="s">
        <v>153</v>
      </c>
      <c r="C121" s="50">
        <v>11</v>
      </c>
      <c r="D121" s="56">
        <v>1974</v>
      </c>
      <c r="E121" s="56">
        <v>5</v>
      </c>
      <c r="F121" s="56">
        <v>4</v>
      </c>
      <c r="G121" s="56">
        <v>60</v>
      </c>
      <c r="H121" s="56">
        <v>0</v>
      </c>
      <c r="I121" s="56">
        <v>292.7</v>
      </c>
      <c r="J121" s="56">
        <v>0</v>
      </c>
      <c r="K121" s="56">
        <v>0</v>
      </c>
      <c r="L121" s="50">
        <v>686.9</v>
      </c>
      <c r="M121" s="56">
        <v>686.9</v>
      </c>
      <c r="N121" s="56">
        <v>0</v>
      </c>
      <c r="O121" s="56">
        <v>0</v>
      </c>
      <c r="P121" s="56">
        <v>0</v>
      </c>
      <c r="Q121" s="50">
        <v>2626.2</v>
      </c>
      <c r="R121" s="70">
        <v>0</v>
      </c>
      <c r="S121" s="80">
        <f t="shared" si="13"/>
        <v>2626.2</v>
      </c>
      <c r="T121" s="50">
        <f>I121+J121</f>
        <v>292.7</v>
      </c>
      <c r="U121" s="56">
        <f t="shared" si="14"/>
        <v>3605.7999999999997</v>
      </c>
      <c r="V121" s="71">
        <v>2623.6</v>
      </c>
      <c r="W121" s="79">
        <v>9617</v>
      </c>
      <c r="X121" s="79">
        <v>14</v>
      </c>
      <c r="Y121" s="74"/>
      <c r="Z121" s="50" t="s">
        <v>76</v>
      </c>
      <c r="AA121" s="56" t="s">
        <v>77</v>
      </c>
      <c r="AB121" s="56" t="s">
        <v>78</v>
      </c>
      <c r="AC121" s="56" t="s">
        <v>79</v>
      </c>
      <c r="AD121" s="56" t="s">
        <v>45</v>
      </c>
      <c r="AE121" s="56">
        <v>756</v>
      </c>
      <c r="AF121" s="56">
        <v>0</v>
      </c>
      <c r="AG121" s="56"/>
      <c r="AH121" s="56">
        <v>0</v>
      </c>
      <c r="AI121" s="56" t="s">
        <v>80</v>
      </c>
      <c r="AJ121" s="56" t="s">
        <v>81</v>
      </c>
      <c r="AK121" s="56" t="s">
        <v>82</v>
      </c>
      <c r="AL121" s="57" t="s">
        <v>83</v>
      </c>
      <c r="AM121" s="56">
        <v>2846</v>
      </c>
      <c r="AN121" s="74">
        <v>178</v>
      </c>
      <c r="AO121" s="74">
        <v>10</v>
      </c>
      <c r="AP121" s="74">
        <v>151</v>
      </c>
      <c r="AQ121" s="74">
        <v>1080</v>
      </c>
      <c r="AR121" s="74">
        <v>550.1</v>
      </c>
      <c r="AS121" s="74">
        <v>140</v>
      </c>
      <c r="AT121" s="74">
        <v>50</v>
      </c>
      <c r="AU121" s="74">
        <f>AN21:AN131+AO21:AO131+AP21:AP131+AQ21:AQ131+AR21:AR131+AS21:AS131+AT21:AT131</f>
        <v>2159.1</v>
      </c>
      <c r="AV121" s="66">
        <v>120</v>
      </c>
      <c r="AW121" s="75" t="s">
        <v>84</v>
      </c>
      <c r="AX121" s="75" t="s">
        <v>79</v>
      </c>
      <c r="AY121" s="75" t="s">
        <v>85</v>
      </c>
      <c r="AZ121" s="202">
        <v>960</v>
      </c>
      <c r="BA121" s="75">
        <v>10</v>
      </c>
      <c r="BB121" s="75">
        <v>30</v>
      </c>
      <c r="BC121" s="75">
        <v>20</v>
      </c>
      <c r="BD121" s="34"/>
      <c r="BE121" s="106"/>
      <c r="BF121" s="75">
        <f t="shared" si="6"/>
        <v>292.7</v>
      </c>
      <c r="BG121" s="109">
        <v>0</v>
      </c>
      <c r="BH121" s="109">
        <v>0</v>
      </c>
      <c r="BI121" s="109">
        <v>0</v>
      </c>
      <c r="BJ121" s="109">
        <v>0</v>
      </c>
      <c r="BK121" s="58">
        <v>686.9</v>
      </c>
      <c r="BL121" s="65">
        <v>0</v>
      </c>
      <c r="BM121" s="75">
        <v>9</v>
      </c>
    </row>
    <row r="122" spans="1:65" ht="12.75">
      <c r="A122" s="115">
        <v>61</v>
      </c>
      <c r="B122" s="56" t="s">
        <v>153</v>
      </c>
      <c r="C122" s="50">
        <v>13</v>
      </c>
      <c r="D122" s="56">
        <v>1975</v>
      </c>
      <c r="E122" s="56">
        <v>5</v>
      </c>
      <c r="F122" s="56">
        <v>4</v>
      </c>
      <c r="G122" s="56">
        <v>60</v>
      </c>
      <c r="H122" s="56">
        <v>0</v>
      </c>
      <c r="I122" s="56">
        <v>292.4</v>
      </c>
      <c r="J122" s="56">
        <v>0</v>
      </c>
      <c r="K122" s="56">
        <v>0</v>
      </c>
      <c r="L122" s="50">
        <v>686.9</v>
      </c>
      <c r="M122" s="56">
        <v>686.9</v>
      </c>
      <c r="N122" s="56">
        <v>0</v>
      </c>
      <c r="O122" s="56">
        <v>0</v>
      </c>
      <c r="P122" s="56">
        <v>0</v>
      </c>
      <c r="Q122" s="50">
        <v>2630.5</v>
      </c>
      <c r="R122" s="70">
        <v>0</v>
      </c>
      <c r="S122" s="80">
        <f t="shared" si="13"/>
        <v>2630.5</v>
      </c>
      <c r="T122" s="50">
        <f>I122+J122</f>
        <v>292.4</v>
      </c>
      <c r="U122" s="56">
        <f t="shared" si="14"/>
        <v>3609.8</v>
      </c>
      <c r="V122" s="71">
        <v>2627.4</v>
      </c>
      <c r="W122" s="79">
        <v>2627.4</v>
      </c>
      <c r="X122" s="79">
        <v>14</v>
      </c>
      <c r="Y122" s="74"/>
      <c r="Z122" s="50" t="s">
        <v>76</v>
      </c>
      <c r="AA122" s="56" t="s">
        <v>77</v>
      </c>
      <c r="AB122" s="56" t="s">
        <v>78</v>
      </c>
      <c r="AC122" s="56" t="s">
        <v>79</v>
      </c>
      <c r="AD122" s="56" t="s">
        <v>45</v>
      </c>
      <c r="AE122" s="56">
        <v>756</v>
      </c>
      <c r="AF122" s="56">
        <v>0</v>
      </c>
      <c r="AG122" s="56"/>
      <c r="AH122" s="56">
        <v>0</v>
      </c>
      <c r="AI122" s="56" t="s">
        <v>80</v>
      </c>
      <c r="AJ122" s="56" t="s">
        <v>81</v>
      </c>
      <c r="AK122" s="56" t="s">
        <v>82</v>
      </c>
      <c r="AL122" s="57" t="s">
        <v>83</v>
      </c>
      <c r="AM122" s="56">
        <v>2908</v>
      </c>
      <c r="AN122" s="74">
        <v>182</v>
      </c>
      <c r="AO122" s="74">
        <v>10</v>
      </c>
      <c r="AP122" s="74">
        <v>151</v>
      </c>
      <c r="AQ122" s="74">
        <v>540</v>
      </c>
      <c r="AR122" s="74">
        <v>1088.1</v>
      </c>
      <c r="AS122" s="74">
        <v>100</v>
      </c>
      <c r="AT122" s="74">
        <v>150</v>
      </c>
      <c r="AU122" s="74">
        <f aca="true" t="shared" si="19" ref="AU122:AU128">AN122+AO122+AP122+AQ122+AR122+AS122+AT122</f>
        <v>2221.1</v>
      </c>
      <c r="AV122" s="66">
        <v>138</v>
      </c>
      <c r="AW122" s="75" t="s">
        <v>84</v>
      </c>
      <c r="AX122" s="75" t="s">
        <v>79</v>
      </c>
      <c r="AY122" s="75" t="s">
        <v>85</v>
      </c>
      <c r="AZ122" s="202">
        <v>557</v>
      </c>
      <c r="BA122" s="75">
        <v>10</v>
      </c>
      <c r="BB122" s="75">
        <v>30</v>
      </c>
      <c r="BC122" s="75">
        <v>20</v>
      </c>
      <c r="BD122" s="34"/>
      <c r="BE122" s="106"/>
      <c r="BF122" s="75">
        <f t="shared" si="6"/>
        <v>292.4</v>
      </c>
      <c r="BG122" s="109">
        <v>0</v>
      </c>
      <c r="BH122" s="109">
        <v>0</v>
      </c>
      <c r="BI122" s="109">
        <v>0</v>
      </c>
      <c r="BJ122" s="109">
        <v>0</v>
      </c>
      <c r="BK122" s="58">
        <v>686.9</v>
      </c>
      <c r="BL122" s="65">
        <v>0</v>
      </c>
      <c r="BM122" s="75">
        <v>11.8</v>
      </c>
    </row>
    <row r="123" spans="1:65" ht="12" customHeight="1">
      <c r="A123" s="115">
        <v>62</v>
      </c>
      <c r="B123" s="56" t="s">
        <v>153</v>
      </c>
      <c r="C123" s="50">
        <v>9</v>
      </c>
      <c r="D123" s="56">
        <v>1977</v>
      </c>
      <c r="E123" s="56">
        <v>5</v>
      </c>
      <c r="F123" s="56">
        <v>4</v>
      </c>
      <c r="G123" s="56">
        <v>60</v>
      </c>
      <c r="H123" s="56">
        <v>0</v>
      </c>
      <c r="I123" s="56">
        <v>288.8</v>
      </c>
      <c r="J123" s="56">
        <v>0</v>
      </c>
      <c r="K123" s="56">
        <v>0</v>
      </c>
      <c r="L123" s="50">
        <v>694.3</v>
      </c>
      <c r="M123" s="56">
        <v>694.3</v>
      </c>
      <c r="N123" s="56">
        <v>0</v>
      </c>
      <c r="O123" s="56">
        <v>0</v>
      </c>
      <c r="P123" s="56">
        <v>0</v>
      </c>
      <c r="Q123" s="116">
        <v>2628.5</v>
      </c>
      <c r="R123" s="70">
        <v>570.6</v>
      </c>
      <c r="S123" s="80">
        <f t="shared" si="13"/>
        <v>3199.1</v>
      </c>
      <c r="T123" s="50">
        <v>288.8</v>
      </c>
      <c r="U123" s="56">
        <f t="shared" si="14"/>
        <v>4182.2</v>
      </c>
      <c r="V123" s="71">
        <v>3106.8</v>
      </c>
      <c r="W123" s="79">
        <v>13108</v>
      </c>
      <c r="X123" s="79">
        <v>15.1</v>
      </c>
      <c r="Y123" s="74"/>
      <c r="Z123" s="50" t="s">
        <v>76</v>
      </c>
      <c r="AA123" s="56" t="s">
        <v>77</v>
      </c>
      <c r="AB123" s="56" t="s">
        <v>78</v>
      </c>
      <c r="AC123" s="56" t="s">
        <v>79</v>
      </c>
      <c r="AD123" s="56" t="s">
        <v>45</v>
      </c>
      <c r="AE123" s="56">
        <v>1485.3</v>
      </c>
      <c r="AF123" s="56">
        <v>0</v>
      </c>
      <c r="AG123" s="56"/>
      <c r="AH123" s="56">
        <v>0</v>
      </c>
      <c r="AI123" s="56" t="s">
        <v>88</v>
      </c>
      <c r="AJ123" s="56" t="s">
        <v>81</v>
      </c>
      <c r="AK123" s="56" t="s">
        <v>82</v>
      </c>
      <c r="AL123" s="57" t="s">
        <v>83</v>
      </c>
      <c r="AM123" s="56">
        <v>1803</v>
      </c>
      <c r="AN123" s="74">
        <v>186</v>
      </c>
      <c r="AO123" s="74">
        <v>0</v>
      </c>
      <c r="AP123" s="74">
        <v>137</v>
      </c>
      <c r="AQ123" s="74">
        <v>56</v>
      </c>
      <c r="AR123" s="74">
        <v>677.7</v>
      </c>
      <c r="AS123" s="74">
        <v>52</v>
      </c>
      <c r="AT123" s="74">
        <v>0</v>
      </c>
      <c r="AU123" s="74">
        <f t="shared" si="19"/>
        <v>1108.7</v>
      </c>
      <c r="AV123" s="66">
        <v>149</v>
      </c>
      <c r="AW123" s="75" t="s">
        <v>84</v>
      </c>
      <c r="AX123" s="75" t="s">
        <v>79</v>
      </c>
      <c r="AY123" s="75" t="s">
        <v>85</v>
      </c>
      <c r="AZ123" s="202">
        <v>400</v>
      </c>
      <c r="BA123" s="75">
        <v>12</v>
      </c>
      <c r="BB123" s="75">
        <v>28</v>
      </c>
      <c r="BC123" s="75">
        <v>20</v>
      </c>
      <c r="BD123" s="34"/>
      <c r="BE123" s="106"/>
      <c r="BF123" s="75">
        <f t="shared" si="6"/>
        <v>288.8</v>
      </c>
      <c r="BG123" s="109">
        <v>0</v>
      </c>
      <c r="BH123" s="109">
        <v>0</v>
      </c>
      <c r="BI123" s="109">
        <v>0</v>
      </c>
      <c r="BJ123" s="109">
        <v>0</v>
      </c>
      <c r="BK123" s="58">
        <v>694.3</v>
      </c>
      <c r="BL123" s="65">
        <v>0</v>
      </c>
      <c r="BM123" s="75">
        <v>9</v>
      </c>
    </row>
    <row r="124" spans="1:65" ht="12.75">
      <c r="A124" s="115">
        <v>63</v>
      </c>
      <c r="B124" s="56" t="s">
        <v>154</v>
      </c>
      <c r="C124" s="50">
        <v>4</v>
      </c>
      <c r="D124" s="66">
        <v>1974</v>
      </c>
      <c r="E124" s="75">
        <v>2</v>
      </c>
      <c r="F124" s="75">
        <v>4</v>
      </c>
      <c r="G124" s="75">
        <v>16</v>
      </c>
      <c r="H124" s="66">
        <v>0</v>
      </c>
      <c r="I124" s="56">
        <v>60.8</v>
      </c>
      <c r="J124" s="56">
        <v>0</v>
      </c>
      <c r="K124" s="56">
        <v>0</v>
      </c>
      <c r="L124" s="50">
        <v>0</v>
      </c>
      <c r="M124" s="56">
        <v>0</v>
      </c>
      <c r="N124" s="56">
        <v>0</v>
      </c>
      <c r="O124" s="56">
        <v>0</v>
      </c>
      <c r="P124" s="56">
        <v>0</v>
      </c>
      <c r="Q124" s="50">
        <v>729.1</v>
      </c>
      <c r="R124" s="70">
        <v>0</v>
      </c>
      <c r="S124" s="80">
        <f t="shared" si="13"/>
        <v>729.1</v>
      </c>
      <c r="T124" s="50">
        <v>60.8</v>
      </c>
      <c r="U124" s="56">
        <f t="shared" si="14"/>
        <v>789.9</v>
      </c>
      <c r="V124" s="71">
        <v>729.1</v>
      </c>
      <c r="W124" s="79">
        <v>3335</v>
      </c>
      <c r="X124" s="79">
        <v>6.5</v>
      </c>
      <c r="Y124" s="74"/>
      <c r="Z124" s="50" t="s">
        <v>76</v>
      </c>
      <c r="AA124" s="56" t="s">
        <v>77</v>
      </c>
      <c r="AB124" s="56" t="s">
        <v>78</v>
      </c>
      <c r="AC124" s="56" t="s">
        <v>79</v>
      </c>
      <c r="AD124" s="56" t="s">
        <v>45</v>
      </c>
      <c r="AE124" s="56">
        <v>0</v>
      </c>
      <c r="AF124" s="56">
        <v>0</v>
      </c>
      <c r="AG124" s="56"/>
      <c r="AH124" s="56">
        <v>641.2</v>
      </c>
      <c r="AI124" s="56" t="s">
        <v>88</v>
      </c>
      <c r="AJ124" s="56" t="s">
        <v>81</v>
      </c>
      <c r="AK124" s="56" t="s">
        <v>94</v>
      </c>
      <c r="AL124" s="57" t="s">
        <v>83</v>
      </c>
      <c r="AM124" s="56">
        <v>1990</v>
      </c>
      <c r="AN124" s="74">
        <v>150</v>
      </c>
      <c r="AO124" s="74">
        <v>12</v>
      </c>
      <c r="AP124" s="74">
        <v>105.8</v>
      </c>
      <c r="AQ124" s="74">
        <v>216</v>
      </c>
      <c r="AR124" s="74">
        <v>801.2</v>
      </c>
      <c r="AS124" s="74">
        <v>72</v>
      </c>
      <c r="AT124" s="74">
        <v>120</v>
      </c>
      <c r="AU124" s="74">
        <f t="shared" si="19"/>
        <v>1477</v>
      </c>
      <c r="AV124" s="66">
        <v>37</v>
      </c>
      <c r="AW124" s="75" t="s">
        <v>84</v>
      </c>
      <c r="AX124" s="75" t="s">
        <v>79</v>
      </c>
      <c r="AY124" s="75" t="s">
        <v>85</v>
      </c>
      <c r="AZ124" s="202">
        <v>153</v>
      </c>
      <c r="BA124" s="75">
        <v>2</v>
      </c>
      <c r="BB124" s="75">
        <v>8</v>
      </c>
      <c r="BC124" s="75">
        <v>6</v>
      </c>
      <c r="BD124" s="34"/>
      <c r="BE124" s="106"/>
      <c r="BF124" s="75">
        <f t="shared" si="6"/>
        <v>60.8</v>
      </c>
      <c r="BG124" s="109">
        <v>0</v>
      </c>
      <c r="BH124" s="109">
        <v>0</v>
      </c>
      <c r="BI124" s="109">
        <v>0</v>
      </c>
      <c r="BJ124" s="109">
        <v>0</v>
      </c>
      <c r="BK124" s="58">
        <v>0</v>
      </c>
      <c r="BL124" s="65">
        <v>513</v>
      </c>
      <c r="BM124" s="75">
        <v>8.8</v>
      </c>
    </row>
    <row r="125" spans="1:65" ht="12.75">
      <c r="A125" s="115">
        <v>64</v>
      </c>
      <c r="B125" s="56" t="s">
        <v>154</v>
      </c>
      <c r="C125" s="50">
        <v>18</v>
      </c>
      <c r="D125" s="66">
        <v>1973</v>
      </c>
      <c r="E125" s="75">
        <v>2</v>
      </c>
      <c r="F125" s="75">
        <v>2</v>
      </c>
      <c r="G125" s="75">
        <v>21</v>
      </c>
      <c r="H125" s="66">
        <v>0</v>
      </c>
      <c r="I125" s="56">
        <v>54.4</v>
      </c>
      <c r="J125" s="56">
        <v>141.8</v>
      </c>
      <c r="K125" s="56">
        <v>0</v>
      </c>
      <c r="L125" s="50">
        <v>0</v>
      </c>
      <c r="M125" s="56">
        <v>0</v>
      </c>
      <c r="N125" s="56">
        <v>0</v>
      </c>
      <c r="O125" s="56">
        <v>0</v>
      </c>
      <c r="P125" s="56">
        <v>0</v>
      </c>
      <c r="Q125" s="116">
        <v>563.9</v>
      </c>
      <c r="R125" s="70">
        <v>153.1</v>
      </c>
      <c r="S125" s="80">
        <f t="shared" si="13"/>
        <v>717</v>
      </c>
      <c r="T125" s="50">
        <f>I125+J125</f>
        <v>196.20000000000002</v>
      </c>
      <c r="U125" s="56">
        <f t="shared" si="14"/>
        <v>913.2</v>
      </c>
      <c r="V125" s="71">
        <v>937.3</v>
      </c>
      <c r="W125" s="79">
        <v>4196</v>
      </c>
      <c r="X125" s="79">
        <v>10.95</v>
      </c>
      <c r="Y125" s="74"/>
      <c r="Z125" s="50" t="s">
        <v>76</v>
      </c>
      <c r="AA125" s="56" t="s">
        <v>77</v>
      </c>
      <c r="AB125" s="56" t="s">
        <v>78</v>
      </c>
      <c r="AC125" s="56" t="s">
        <v>79</v>
      </c>
      <c r="AD125" s="56" t="s">
        <v>45</v>
      </c>
      <c r="AE125" s="56">
        <v>0</v>
      </c>
      <c r="AF125" s="56">
        <v>771.3</v>
      </c>
      <c r="AG125" s="56"/>
      <c r="AH125" s="56">
        <v>0</v>
      </c>
      <c r="AI125" s="56" t="s">
        <v>80</v>
      </c>
      <c r="AJ125" s="56" t="s">
        <v>81</v>
      </c>
      <c r="AK125" s="56" t="s">
        <v>106</v>
      </c>
      <c r="AL125" s="57" t="s">
        <v>83</v>
      </c>
      <c r="AM125" s="56">
        <v>1808</v>
      </c>
      <c r="AN125" s="74">
        <v>249</v>
      </c>
      <c r="AO125" s="74">
        <v>0</v>
      </c>
      <c r="AP125" s="74">
        <v>110</v>
      </c>
      <c r="AQ125" s="74">
        <v>0</v>
      </c>
      <c r="AR125" s="74">
        <v>292</v>
      </c>
      <c r="AS125" s="74">
        <v>0</v>
      </c>
      <c r="AT125" s="74">
        <v>540</v>
      </c>
      <c r="AU125" s="74">
        <f t="shared" si="19"/>
        <v>1191</v>
      </c>
      <c r="AV125" s="66">
        <v>45</v>
      </c>
      <c r="AW125" s="75" t="s">
        <v>84</v>
      </c>
      <c r="AX125" s="75" t="s">
        <v>79</v>
      </c>
      <c r="AY125" s="75" t="s">
        <v>85</v>
      </c>
      <c r="AZ125" s="202">
        <v>97</v>
      </c>
      <c r="BA125" s="75">
        <v>16</v>
      </c>
      <c r="BB125" s="75">
        <v>5</v>
      </c>
      <c r="BC125" s="75"/>
      <c r="BD125" s="34"/>
      <c r="BE125" s="106"/>
      <c r="BF125" s="75">
        <f t="shared" si="6"/>
        <v>196.20000000000002</v>
      </c>
      <c r="BG125" s="109">
        <v>0</v>
      </c>
      <c r="BH125" s="109">
        <v>0</v>
      </c>
      <c r="BI125" s="109">
        <v>0</v>
      </c>
      <c r="BJ125" s="109">
        <v>0</v>
      </c>
      <c r="BK125" s="58">
        <v>0</v>
      </c>
      <c r="BL125" s="65">
        <v>617</v>
      </c>
      <c r="BM125" s="75">
        <v>4.7</v>
      </c>
    </row>
    <row r="126" spans="1:65" ht="12.75">
      <c r="A126" s="115">
        <v>65</v>
      </c>
      <c r="B126" s="56" t="s">
        <v>154</v>
      </c>
      <c r="C126" s="50">
        <v>20</v>
      </c>
      <c r="D126" s="66">
        <v>1989</v>
      </c>
      <c r="E126" s="75">
        <v>4</v>
      </c>
      <c r="F126" s="75">
        <v>1</v>
      </c>
      <c r="G126" s="75">
        <v>42</v>
      </c>
      <c r="H126" s="66">
        <v>0</v>
      </c>
      <c r="I126" s="56">
        <v>191</v>
      </c>
      <c r="J126" s="56">
        <v>0</v>
      </c>
      <c r="K126" s="56">
        <v>0</v>
      </c>
      <c r="L126" s="50">
        <v>646.9</v>
      </c>
      <c r="M126" s="56">
        <v>646.9</v>
      </c>
      <c r="N126" s="56">
        <v>0</v>
      </c>
      <c r="O126" s="56">
        <v>0</v>
      </c>
      <c r="P126" s="56">
        <v>0</v>
      </c>
      <c r="Q126" s="116">
        <v>1661</v>
      </c>
      <c r="R126" s="70">
        <v>0</v>
      </c>
      <c r="S126" s="80">
        <f t="shared" si="13"/>
        <v>1661</v>
      </c>
      <c r="T126" s="50">
        <v>191</v>
      </c>
      <c r="U126" s="56">
        <f t="shared" si="14"/>
        <v>2498.9</v>
      </c>
      <c r="V126" s="71">
        <v>1778.4</v>
      </c>
      <c r="W126" s="79"/>
      <c r="X126" s="79"/>
      <c r="Y126" s="74"/>
      <c r="Z126" s="50" t="s">
        <v>76</v>
      </c>
      <c r="AA126" s="56" t="s">
        <v>77</v>
      </c>
      <c r="AB126" s="56" t="s">
        <v>78</v>
      </c>
      <c r="AC126" s="56" t="s">
        <v>79</v>
      </c>
      <c r="AD126" s="56" t="s">
        <v>45</v>
      </c>
      <c r="AE126" s="56">
        <v>0</v>
      </c>
      <c r="AF126" s="56">
        <v>809</v>
      </c>
      <c r="AG126" s="56"/>
      <c r="AH126" s="56">
        <v>0</v>
      </c>
      <c r="AI126" s="56" t="s">
        <v>88</v>
      </c>
      <c r="AJ126" s="56" t="s">
        <v>81</v>
      </c>
      <c r="AK126" s="56" t="s">
        <v>106</v>
      </c>
      <c r="AL126" s="57" t="s">
        <v>83</v>
      </c>
      <c r="AM126" s="56">
        <v>2631</v>
      </c>
      <c r="AN126" s="74">
        <v>208</v>
      </c>
      <c r="AO126" s="74">
        <v>200</v>
      </c>
      <c r="AP126" s="74">
        <v>122</v>
      </c>
      <c r="AQ126" s="74">
        <v>0</v>
      </c>
      <c r="AR126" s="74">
        <v>1221</v>
      </c>
      <c r="AS126" s="74">
        <v>0</v>
      </c>
      <c r="AT126" s="74">
        <v>180</v>
      </c>
      <c r="AU126" s="74">
        <f t="shared" si="19"/>
        <v>1931</v>
      </c>
      <c r="AV126" s="66">
        <v>117</v>
      </c>
      <c r="AW126" s="75" t="s">
        <v>84</v>
      </c>
      <c r="AX126" s="75" t="s">
        <v>79</v>
      </c>
      <c r="AY126" s="75" t="s">
        <v>85</v>
      </c>
      <c r="AZ126" s="202">
        <v>635</v>
      </c>
      <c r="BA126" s="75">
        <v>20</v>
      </c>
      <c r="BB126" s="75">
        <v>22</v>
      </c>
      <c r="BC126" s="75"/>
      <c r="BD126" s="34"/>
      <c r="BE126" s="106"/>
      <c r="BF126" s="75">
        <f t="shared" si="6"/>
        <v>191</v>
      </c>
      <c r="BG126" s="109">
        <v>0</v>
      </c>
      <c r="BH126" s="109">
        <v>0</v>
      </c>
      <c r="BI126" s="109">
        <v>0</v>
      </c>
      <c r="BJ126" s="109">
        <v>0</v>
      </c>
      <c r="BK126" s="58">
        <v>646.9</v>
      </c>
      <c r="BL126" s="65">
        <v>646.9</v>
      </c>
      <c r="BM126" s="75">
        <v>0</v>
      </c>
    </row>
    <row r="127" spans="1:65" ht="12" customHeight="1">
      <c r="A127" s="115">
        <v>66</v>
      </c>
      <c r="B127" s="115" t="s">
        <v>155</v>
      </c>
      <c r="C127" s="125" t="s">
        <v>156</v>
      </c>
      <c r="D127" s="115">
        <v>2012</v>
      </c>
      <c r="E127" s="115">
        <v>3</v>
      </c>
      <c r="F127" s="115">
        <v>4</v>
      </c>
      <c r="G127" s="115">
        <v>45</v>
      </c>
      <c r="H127" s="115">
        <v>0</v>
      </c>
      <c r="I127" s="115">
        <v>247</v>
      </c>
      <c r="J127" s="56">
        <v>0</v>
      </c>
      <c r="K127" s="56">
        <v>0</v>
      </c>
      <c r="L127" s="125">
        <v>803.3</v>
      </c>
      <c r="M127" s="125">
        <v>803.3</v>
      </c>
      <c r="N127" s="56">
        <v>0</v>
      </c>
      <c r="O127" s="56">
        <v>0</v>
      </c>
      <c r="P127" s="115">
        <v>0</v>
      </c>
      <c r="Q127" s="134">
        <v>1785.9</v>
      </c>
      <c r="R127" s="127">
        <v>0</v>
      </c>
      <c r="S127" s="80">
        <f t="shared" si="13"/>
        <v>1785.9</v>
      </c>
      <c r="T127" s="255">
        <v>247</v>
      </c>
      <c r="U127" s="56">
        <f t="shared" si="14"/>
        <v>2836.2</v>
      </c>
      <c r="V127" s="117">
        <v>2381.3</v>
      </c>
      <c r="W127" s="132">
        <v>9882</v>
      </c>
      <c r="X127" s="132">
        <v>11</v>
      </c>
      <c r="Y127" s="119"/>
      <c r="Z127" s="50" t="s">
        <v>76</v>
      </c>
      <c r="AA127" s="56" t="s">
        <v>77</v>
      </c>
      <c r="AB127" s="56" t="s">
        <v>78</v>
      </c>
      <c r="AC127" s="56" t="s">
        <v>79</v>
      </c>
      <c r="AD127" s="56" t="s">
        <v>45</v>
      </c>
      <c r="AE127" s="115"/>
      <c r="AF127" s="56"/>
      <c r="AG127" s="56"/>
      <c r="AH127" s="56">
        <v>1125</v>
      </c>
      <c r="AI127" s="115"/>
      <c r="AJ127" s="115"/>
      <c r="AK127" s="115"/>
      <c r="AL127" s="57" t="s">
        <v>83</v>
      </c>
      <c r="AM127" s="115">
        <v>5206</v>
      </c>
      <c r="AN127" s="137">
        <v>750</v>
      </c>
      <c r="AO127" s="137">
        <v>104</v>
      </c>
      <c r="AP127" s="137">
        <v>136</v>
      </c>
      <c r="AQ127" s="137">
        <v>890</v>
      </c>
      <c r="AR127" s="137">
        <v>2256</v>
      </c>
      <c r="AS127" s="137">
        <v>10</v>
      </c>
      <c r="AT127" s="137">
        <v>210</v>
      </c>
      <c r="AU127" s="123">
        <f t="shared" si="19"/>
        <v>4356</v>
      </c>
      <c r="AV127" s="115">
        <v>94</v>
      </c>
      <c r="AW127" s="75" t="s">
        <v>84</v>
      </c>
      <c r="AX127" s="75" t="s">
        <v>79</v>
      </c>
      <c r="AY127" s="75" t="s">
        <v>85</v>
      </c>
      <c r="AZ127" s="65">
        <v>633</v>
      </c>
      <c r="BA127" s="75">
        <v>18</v>
      </c>
      <c r="BB127" s="75">
        <v>24</v>
      </c>
      <c r="BC127" s="75">
        <v>4</v>
      </c>
      <c r="BD127" s="34"/>
      <c r="BE127" s="106"/>
      <c r="BF127" s="75">
        <f t="shared" si="6"/>
        <v>247</v>
      </c>
      <c r="BG127" s="256">
        <v>247</v>
      </c>
      <c r="BH127" s="109">
        <v>0</v>
      </c>
      <c r="BI127" s="256">
        <v>247</v>
      </c>
      <c r="BJ127" s="256">
        <v>247</v>
      </c>
      <c r="BK127" s="131">
        <v>803.3</v>
      </c>
      <c r="BL127" s="131">
        <v>803.3</v>
      </c>
      <c r="BM127" s="75">
        <v>3</v>
      </c>
    </row>
    <row r="128" spans="1:65" ht="12" customHeight="1">
      <c r="A128" s="115">
        <v>67</v>
      </c>
      <c r="B128" s="115" t="s">
        <v>155</v>
      </c>
      <c r="C128" s="125" t="s">
        <v>157</v>
      </c>
      <c r="D128" s="115">
        <v>2014</v>
      </c>
      <c r="E128" s="115">
        <v>3</v>
      </c>
      <c r="F128" s="115">
        <v>4</v>
      </c>
      <c r="G128" s="115">
        <v>56</v>
      </c>
      <c r="H128" s="115">
        <v>0</v>
      </c>
      <c r="I128" s="115">
        <v>233.1</v>
      </c>
      <c r="J128" s="56">
        <v>0</v>
      </c>
      <c r="K128" s="56">
        <v>0</v>
      </c>
      <c r="L128" s="125">
        <v>813.3</v>
      </c>
      <c r="M128" s="125">
        <v>813.3</v>
      </c>
      <c r="N128" s="56">
        <v>0</v>
      </c>
      <c r="O128" s="56">
        <v>0</v>
      </c>
      <c r="P128" s="115">
        <v>0</v>
      </c>
      <c r="Q128" s="134">
        <v>2192.6</v>
      </c>
      <c r="R128" s="127">
        <v>0</v>
      </c>
      <c r="S128" s="80">
        <f t="shared" si="13"/>
        <v>2192.6</v>
      </c>
      <c r="T128" s="255">
        <v>233.1</v>
      </c>
      <c r="U128" s="56">
        <f t="shared" si="14"/>
        <v>3239</v>
      </c>
      <c r="V128" s="117">
        <v>2201.2</v>
      </c>
      <c r="W128" s="132">
        <v>10846</v>
      </c>
      <c r="X128" s="132">
        <v>11</v>
      </c>
      <c r="Y128" s="119"/>
      <c r="Z128" s="50" t="s">
        <v>76</v>
      </c>
      <c r="AA128" s="56" t="s">
        <v>77</v>
      </c>
      <c r="AB128" s="56" t="s">
        <v>78</v>
      </c>
      <c r="AC128" s="56" t="s">
        <v>79</v>
      </c>
      <c r="AD128" s="56" t="s">
        <v>45</v>
      </c>
      <c r="AE128" s="115"/>
      <c r="AF128" s="56"/>
      <c r="AG128" s="56"/>
      <c r="AH128" s="56">
        <v>1300</v>
      </c>
      <c r="AI128" s="115"/>
      <c r="AJ128" s="115"/>
      <c r="AK128" s="115"/>
      <c r="AL128" s="57" t="s">
        <v>83</v>
      </c>
      <c r="AM128" s="115">
        <v>4600</v>
      </c>
      <c r="AN128" s="137">
        <v>480</v>
      </c>
      <c r="AO128" s="137">
        <v>220</v>
      </c>
      <c r="AP128" s="137">
        <v>167</v>
      </c>
      <c r="AQ128" s="137">
        <v>150</v>
      </c>
      <c r="AR128" s="137">
        <v>2360</v>
      </c>
      <c r="AS128" s="137">
        <v>0</v>
      </c>
      <c r="AT128" s="137">
        <v>280</v>
      </c>
      <c r="AU128" s="137">
        <f t="shared" si="19"/>
        <v>3657</v>
      </c>
      <c r="AV128" s="115">
        <v>95</v>
      </c>
      <c r="AW128" s="75" t="s">
        <v>84</v>
      </c>
      <c r="AX128" s="75" t="s">
        <v>79</v>
      </c>
      <c r="AY128" s="75" t="s">
        <v>85</v>
      </c>
      <c r="AZ128" s="65">
        <v>702</v>
      </c>
      <c r="BA128" s="75">
        <v>32</v>
      </c>
      <c r="BB128" s="75">
        <v>17</v>
      </c>
      <c r="BC128" s="75">
        <v>7</v>
      </c>
      <c r="BD128" s="34"/>
      <c r="BE128" s="106"/>
      <c r="BF128" s="75">
        <f t="shared" si="6"/>
        <v>233.1</v>
      </c>
      <c r="BG128" s="109">
        <v>0</v>
      </c>
      <c r="BH128" s="109">
        <v>0</v>
      </c>
      <c r="BI128" s="256">
        <v>233.1</v>
      </c>
      <c r="BJ128" s="256">
        <v>233.1</v>
      </c>
      <c r="BK128" s="131">
        <v>813.3</v>
      </c>
      <c r="BL128" s="131">
        <v>813.3</v>
      </c>
      <c r="BM128" s="75">
        <v>3</v>
      </c>
    </row>
    <row r="129" spans="1:65" ht="12" customHeight="1">
      <c r="A129" s="115">
        <v>68</v>
      </c>
      <c r="B129" s="115" t="s">
        <v>158</v>
      </c>
      <c r="C129" s="125">
        <v>1</v>
      </c>
      <c r="D129" s="257">
        <v>1964</v>
      </c>
      <c r="E129" s="115">
        <v>4</v>
      </c>
      <c r="F129" s="115">
        <v>3</v>
      </c>
      <c r="G129" s="115">
        <v>48</v>
      </c>
      <c r="H129" s="115">
        <v>0</v>
      </c>
      <c r="I129" s="115">
        <v>182</v>
      </c>
      <c r="J129" s="56">
        <v>0</v>
      </c>
      <c r="K129" s="56">
        <v>0</v>
      </c>
      <c r="L129" s="125">
        <v>579.8</v>
      </c>
      <c r="M129" s="115">
        <v>579.8</v>
      </c>
      <c r="N129" s="56">
        <v>0</v>
      </c>
      <c r="O129" s="56">
        <v>0</v>
      </c>
      <c r="P129" s="56">
        <v>0</v>
      </c>
      <c r="Q129" s="126">
        <v>2046.5</v>
      </c>
      <c r="R129" s="127">
        <v>0</v>
      </c>
      <c r="S129" s="80">
        <f t="shared" si="13"/>
        <v>2046.5</v>
      </c>
      <c r="T129" s="50">
        <f>I44:I151+J44:J151+K44:K151</f>
        <v>182</v>
      </c>
      <c r="U129" s="56">
        <f t="shared" si="14"/>
        <v>2808.3</v>
      </c>
      <c r="V129" s="117">
        <v>2042.3</v>
      </c>
      <c r="W129" s="154">
        <v>9231</v>
      </c>
      <c r="X129" s="154">
        <v>14.4</v>
      </c>
      <c r="Y129" s="130"/>
      <c r="Z129" s="120" t="s">
        <v>76</v>
      </c>
      <c r="AA129" s="121" t="s">
        <v>77</v>
      </c>
      <c r="AB129" s="56" t="s">
        <v>78</v>
      </c>
      <c r="AC129" s="56" t="s">
        <v>79</v>
      </c>
      <c r="AD129" s="121" t="s">
        <v>45</v>
      </c>
      <c r="AE129" s="115"/>
      <c r="AF129" s="115"/>
      <c r="AG129" s="56">
        <v>0</v>
      </c>
      <c r="AH129" s="115">
        <v>903.8</v>
      </c>
      <c r="AI129" s="115" t="s">
        <v>80</v>
      </c>
      <c r="AJ129" s="115" t="s">
        <v>81</v>
      </c>
      <c r="AK129" s="115" t="s">
        <v>120</v>
      </c>
      <c r="AL129" s="49" t="s">
        <v>107</v>
      </c>
      <c r="AM129" s="115">
        <v>1876</v>
      </c>
      <c r="AN129" s="128"/>
      <c r="AO129" s="128">
        <v>180</v>
      </c>
      <c r="AP129" s="128">
        <v>105</v>
      </c>
      <c r="AQ129" s="128">
        <v>0</v>
      </c>
      <c r="AR129" s="128">
        <v>950</v>
      </c>
      <c r="AS129" s="128"/>
      <c r="AT129" s="128"/>
      <c r="AU129" s="123">
        <f>AN44:AN151+AO44:AO151+AP44:AP151+AQ44:AQ151+AR44:AR151+AS44:AS151+AT44:AT151</f>
        <v>1235</v>
      </c>
      <c r="AV129" s="115">
        <v>76</v>
      </c>
      <c r="AW129" s="75" t="s">
        <v>84</v>
      </c>
      <c r="AX129" s="75" t="s">
        <v>79</v>
      </c>
      <c r="AY129" s="75" t="s">
        <v>85</v>
      </c>
      <c r="AZ129" s="202">
        <v>257</v>
      </c>
      <c r="BA129" s="75">
        <v>20</v>
      </c>
      <c r="BB129" s="75">
        <v>12</v>
      </c>
      <c r="BC129" s="75">
        <v>16</v>
      </c>
      <c r="BD129" s="34"/>
      <c r="BE129" s="106"/>
      <c r="BF129" s="75">
        <f t="shared" si="6"/>
        <v>182</v>
      </c>
      <c r="BG129" s="109">
        <v>0</v>
      </c>
      <c r="BH129" s="109">
        <v>0</v>
      </c>
      <c r="BI129" s="109">
        <v>0</v>
      </c>
      <c r="BJ129" s="109">
        <v>0</v>
      </c>
      <c r="BK129" s="124">
        <v>579.8</v>
      </c>
      <c r="BL129" s="131">
        <v>641</v>
      </c>
      <c r="BM129" s="75">
        <v>8.25</v>
      </c>
    </row>
    <row r="130" spans="1:65" ht="12" customHeight="1">
      <c r="A130" s="115">
        <v>69</v>
      </c>
      <c r="B130" s="115" t="s">
        <v>158</v>
      </c>
      <c r="C130" s="125">
        <v>3</v>
      </c>
      <c r="D130" s="257">
        <v>1966</v>
      </c>
      <c r="E130" s="115">
        <v>4</v>
      </c>
      <c r="F130" s="115">
        <v>3</v>
      </c>
      <c r="G130" s="115">
        <v>48</v>
      </c>
      <c r="H130" s="115">
        <v>0</v>
      </c>
      <c r="I130" s="115">
        <v>146.8</v>
      </c>
      <c r="J130" s="56">
        <v>0</v>
      </c>
      <c r="K130" s="56">
        <v>0</v>
      </c>
      <c r="L130" s="125">
        <v>562.5</v>
      </c>
      <c r="M130" s="115">
        <v>562.5</v>
      </c>
      <c r="N130" s="56">
        <v>0</v>
      </c>
      <c r="O130" s="56">
        <v>0</v>
      </c>
      <c r="P130" s="56">
        <v>0</v>
      </c>
      <c r="Q130" s="126">
        <v>2019.4</v>
      </c>
      <c r="R130" s="127">
        <v>0</v>
      </c>
      <c r="S130" s="80">
        <f t="shared" si="13"/>
        <v>2019.4</v>
      </c>
      <c r="T130" s="50">
        <f>I44:I152+J44:J152+K44:K152</f>
        <v>146.8</v>
      </c>
      <c r="U130" s="56">
        <f t="shared" si="14"/>
        <v>2728.7</v>
      </c>
      <c r="V130" s="117">
        <v>2018.5</v>
      </c>
      <c r="W130" s="118">
        <v>10628</v>
      </c>
      <c r="X130" s="153">
        <v>15.2</v>
      </c>
      <c r="Y130" s="119"/>
      <c r="Z130" s="120" t="s">
        <v>76</v>
      </c>
      <c r="AA130" s="121" t="s">
        <v>77</v>
      </c>
      <c r="AB130" s="56" t="s">
        <v>78</v>
      </c>
      <c r="AC130" s="56" t="s">
        <v>79</v>
      </c>
      <c r="AD130" s="121" t="s">
        <v>45</v>
      </c>
      <c r="AE130" s="115"/>
      <c r="AF130" s="115"/>
      <c r="AG130" s="56">
        <v>0</v>
      </c>
      <c r="AH130" s="115">
        <v>985.9</v>
      </c>
      <c r="AI130" s="115" t="s">
        <v>111</v>
      </c>
      <c r="AJ130" s="115" t="s">
        <v>81</v>
      </c>
      <c r="AK130" s="115" t="s">
        <v>120</v>
      </c>
      <c r="AL130" s="49" t="s">
        <v>107</v>
      </c>
      <c r="AM130" s="115">
        <v>2264</v>
      </c>
      <c r="AN130" s="128"/>
      <c r="AO130" s="128">
        <v>146.8</v>
      </c>
      <c r="AP130" s="128">
        <v>107.4</v>
      </c>
      <c r="AQ130" s="128"/>
      <c r="AR130" s="128">
        <v>1310.6</v>
      </c>
      <c r="AS130" s="128"/>
      <c r="AT130" s="128"/>
      <c r="AU130" s="123">
        <f>AN44:AN152+AO44:AO152+AP44:AP152+AQ44:AQ152+AR44:AR152+AS44:AS152+AT44:AT152</f>
        <v>1564.8</v>
      </c>
      <c r="AV130" s="115">
        <v>88</v>
      </c>
      <c r="AW130" s="75" t="s">
        <v>84</v>
      </c>
      <c r="AX130" s="75" t="s">
        <v>79</v>
      </c>
      <c r="AY130" s="75" t="s">
        <v>85</v>
      </c>
      <c r="AZ130" s="202">
        <v>318</v>
      </c>
      <c r="BA130" s="75">
        <v>8</v>
      </c>
      <c r="BB130" s="75">
        <v>23</v>
      </c>
      <c r="BC130" s="75">
        <v>17</v>
      </c>
      <c r="BD130" s="34"/>
      <c r="BE130" s="106"/>
      <c r="BF130" s="75">
        <f t="shared" si="6"/>
        <v>146.8</v>
      </c>
      <c r="BG130" s="109">
        <v>0</v>
      </c>
      <c r="BH130" s="109">
        <v>0</v>
      </c>
      <c r="BI130" s="109">
        <v>0</v>
      </c>
      <c r="BJ130" s="109">
        <v>0</v>
      </c>
      <c r="BK130" s="124">
        <v>562.5</v>
      </c>
      <c r="BL130" s="131">
        <v>699.2</v>
      </c>
      <c r="BM130" s="75">
        <v>5.94</v>
      </c>
    </row>
    <row r="131" spans="1:65" ht="12" customHeight="1">
      <c r="A131" s="115">
        <v>70</v>
      </c>
      <c r="B131" s="115" t="s">
        <v>158</v>
      </c>
      <c r="C131" s="125">
        <v>8</v>
      </c>
      <c r="D131" s="257">
        <v>1967</v>
      </c>
      <c r="E131" s="115">
        <v>5</v>
      </c>
      <c r="F131" s="115">
        <v>4</v>
      </c>
      <c r="G131" s="115">
        <v>60</v>
      </c>
      <c r="H131" s="115">
        <v>0</v>
      </c>
      <c r="I131" s="115">
        <v>215</v>
      </c>
      <c r="J131" s="56">
        <v>0</v>
      </c>
      <c r="K131" s="56">
        <v>0</v>
      </c>
      <c r="L131" s="125">
        <v>559.4</v>
      </c>
      <c r="M131" s="115">
        <v>559.4</v>
      </c>
      <c r="N131" s="56">
        <v>0</v>
      </c>
      <c r="O131" s="56">
        <v>0</v>
      </c>
      <c r="P131" s="56">
        <v>0</v>
      </c>
      <c r="Q131" s="126">
        <v>2733.6</v>
      </c>
      <c r="R131" s="127">
        <v>0</v>
      </c>
      <c r="S131" s="80">
        <f t="shared" si="13"/>
        <v>2733.6</v>
      </c>
      <c r="T131" s="50">
        <f>I44:I153+J44:J153+K44:K153</f>
        <v>215</v>
      </c>
      <c r="U131" s="56">
        <f t="shared" si="14"/>
        <v>3508</v>
      </c>
      <c r="V131" s="117">
        <v>2735.2</v>
      </c>
      <c r="W131" s="118">
        <v>12075</v>
      </c>
      <c r="X131" s="129">
        <v>17.5</v>
      </c>
      <c r="Y131" s="119"/>
      <c r="Z131" s="120" t="s">
        <v>76</v>
      </c>
      <c r="AA131" s="121" t="s">
        <v>77</v>
      </c>
      <c r="AB131" s="56" t="s">
        <v>78</v>
      </c>
      <c r="AC131" s="56" t="s">
        <v>79</v>
      </c>
      <c r="AD131" s="121" t="s">
        <v>45</v>
      </c>
      <c r="AE131" s="115"/>
      <c r="AF131" s="115">
        <v>979.8</v>
      </c>
      <c r="AG131" s="56">
        <v>0</v>
      </c>
      <c r="AH131" s="115"/>
      <c r="AI131" s="115" t="s">
        <v>80</v>
      </c>
      <c r="AJ131" s="115" t="s">
        <v>81</v>
      </c>
      <c r="AK131" s="115" t="s">
        <v>106</v>
      </c>
      <c r="AL131" s="49" t="s">
        <v>107</v>
      </c>
      <c r="AM131" s="115">
        <v>3796</v>
      </c>
      <c r="AN131" s="128">
        <v>371</v>
      </c>
      <c r="AO131" s="128">
        <v>0</v>
      </c>
      <c r="AP131" s="128">
        <v>111.2</v>
      </c>
      <c r="AQ131" s="128"/>
      <c r="AR131" s="128">
        <v>1065.8</v>
      </c>
      <c r="AS131" s="211">
        <v>1498</v>
      </c>
      <c r="AT131" s="128">
        <v>60</v>
      </c>
      <c r="AU131" s="123">
        <f>AN44:AN153+AO44:AO153+AP44:AP153+AQ44:AQ153+AR44:AR153+AS44:AS153+AT44:AT153</f>
        <v>3106</v>
      </c>
      <c r="AV131" s="115">
        <v>110</v>
      </c>
      <c r="AW131" s="75" t="s">
        <v>84</v>
      </c>
      <c r="AX131" s="75" t="s">
        <v>79</v>
      </c>
      <c r="AY131" s="75" t="s">
        <v>85</v>
      </c>
      <c r="AZ131" s="202">
        <v>890</v>
      </c>
      <c r="BA131" s="75">
        <v>10</v>
      </c>
      <c r="BB131" s="75">
        <v>40</v>
      </c>
      <c r="BC131" s="75">
        <v>10</v>
      </c>
      <c r="BD131" s="34"/>
      <c r="BE131" s="106"/>
      <c r="BF131" s="75">
        <f t="shared" si="6"/>
        <v>215</v>
      </c>
      <c r="BG131" s="109">
        <v>0</v>
      </c>
      <c r="BH131" s="109">
        <v>0</v>
      </c>
      <c r="BI131" s="109">
        <v>0</v>
      </c>
      <c r="BJ131" s="109">
        <v>0</v>
      </c>
      <c r="BK131" s="124">
        <v>559.4</v>
      </c>
      <c r="BL131" s="131">
        <v>690</v>
      </c>
      <c r="BM131" s="75">
        <v>9.9</v>
      </c>
    </row>
    <row r="132" spans="1:65" s="3" customFormat="1" ht="12" customHeight="1">
      <c r="A132" s="115">
        <v>71</v>
      </c>
      <c r="B132" s="115" t="s">
        <v>159</v>
      </c>
      <c r="C132" s="125" t="s">
        <v>160</v>
      </c>
      <c r="D132" s="115">
        <v>1953</v>
      </c>
      <c r="E132" s="115">
        <v>2</v>
      </c>
      <c r="F132" s="115">
        <v>2</v>
      </c>
      <c r="G132" s="115">
        <v>6</v>
      </c>
      <c r="H132" s="115">
        <v>0</v>
      </c>
      <c r="I132" s="115">
        <v>52</v>
      </c>
      <c r="J132" s="56">
        <v>0</v>
      </c>
      <c r="K132" s="56">
        <v>0</v>
      </c>
      <c r="L132" s="125">
        <v>0</v>
      </c>
      <c r="M132" s="115">
        <v>0</v>
      </c>
      <c r="N132" s="56">
        <v>0</v>
      </c>
      <c r="O132" s="56">
        <v>0</v>
      </c>
      <c r="P132" s="56">
        <v>0</v>
      </c>
      <c r="Q132" s="126">
        <v>334.6</v>
      </c>
      <c r="R132" s="127">
        <v>55</v>
      </c>
      <c r="S132" s="80">
        <f t="shared" si="13"/>
        <v>389.6</v>
      </c>
      <c r="T132" s="50">
        <f>I46:I158+J46:J158+K46:K158</f>
        <v>52</v>
      </c>
      <c r="U132" s="56">
        <f t="shared" si="14"/>
        <v>441.6</v>
      </c>
      <c r="V132" s="128">
        <v>432.5</v>
      </c>
      <c r="W132" s="132">
        <v>1910</v>
      </c>
      <c r="X132" s="132">
        <v>6.7</v>
      </c>
      <c r="Y132" s="130"/>
      <c r="Z132" s="120" t="s">
        <v>76</v>
      </c>
      <c r="AA132" s="121" t="s">
        <v>77</v>
      </c>
      <c r="AB132" s="56" t="s">
        <v>78</v>
      </c>
      <c r="AC132" s="56" t="s">
        <v>79</v>
      </c>
      <c r="AD132" s="121" t="s">
        <v>45</v>
      </c>
      <c r="AE132" s="115"/>
      <c r="AF132" s="105"/>
      <c r="AG132" s="115"/>
      <c r="AH132" s="115">
        <v>402.1</v>
      </c>
      <c r="AI132" s="115" t="s">
        <v>105</v>
      </c>
      <c r="AJ132" s="115" t="s">
        <v>93</v>
      </c>
      <c r="AK132" s="115" t="s">
        <v>106</v>
      </c>
      <c r="AL132" s="57" t="s">
        <v>83</v>
      </c>
      <c r="AM132" s="115">
        <v>848</v>
      </c>
      <c r="AN132" s="115"/>
      <c r="AO132" s="128"/>
      <c r="AP132" s="128">
        <v>58.9</v>
      </c>
      <c r="AQ132" s="128"/>
      <c r="AR132" s="128">
        <v>341.9</v>
      </c>
      <c r="AS132" s="128"/>
      <c r="AT132" s="128">
        <v>162</v>
      </c>
      <c r="AU132" s="123">
        <f>AN46:AN158+AO46:AO158+AP46:AP158+AQ46:AQ158+AR46:AR158+AS46:AS158+AT46:AT158</f>
        <v>562.8</v>
      </c>
      <c r="AV132" s="115">
        <v>12</v>
      </c>
      <c r="AW132" s="56" t="s">
        <v>84</v>
      </c>
      <c r="AX132" s="56" t="s">
        <v>79</v>
      </c>
      <c r="AY132" s="56" t="s">
        <v>85</v>
      </c>
      <c r="AZ132" s="65">
        <v>20</v>
      </c>
      <c r="BA132" s="56"/>
      <c r="BB132" s="56">
        <v>3</v>
      </c>
      <c r="BC132" s="56">
        <v>3</v>
      </c>
      <c r="BD132" s="58"/>
      <c r="BE132" s="139"/>
      <c r="BF132" s="75">
        <f t="shared" si="6"/>
        <v>52</v>
      </c>
      <c r="BG132" s="147">
        <v>0</v>
      </c>
      <c r="BH132" s="147">
        <v>0</v>
      </c>
      <c r="BI132" s="147">
        <v>0</v>
      </c>
      <c r="BJ132" s="147">
        <v>0</v>
      </c>
      <c r="BK132" s="124">
        <v>0</v>
      </c>
      <c r="BL132" s="131">
        <v>286</v>
      </c>
      <c r="BM132" s="56">
        <v>0</v>
      </c>
    </row>
    <row r="133" spans="1:65" ht="12" customHeight="1">
      <c r="A133" s="115">
        <v>72</v>
      </c>
      <c r="B133" s="115" t="s">
        <v>122</v>
      </c>
      <c r="C133" s="125">
        <v>1</v>
      </c>
      <c r="D133" s="257">
        <v>1956</v>
      </c>
      <c r="E133" s="115">
        <v>2</v>
      </c>
      <c r="F133" s="115">
        <v>2</v>
      </c>
      <c r="G133" s="115">
        <v>12</v>
      </c>
      <c r="H133" s="115">
        <v>0</v>
      </c>
      <c r="I133" s="115">
        <v>66.3</v>
      </c>
      <c r="J133" s="56">
        <v>0</v>
      </c>
      <c r="K133" s="56">
        <v>0</v>
      </c>
      <c r="L133" s="125">
        <v>0</v>
      </c>
      <c r="M133" s="115">
        <v>0</v>
      </c>
      <c r="N133" s="56">
        <v>0</v>
      </c>
      <c r="O133" s="56">
        <v>0</v>
      </c>
      <c r="P133" s="56">
        <v>0</v>
      </c>
      <c r="Q133" s="126">
        <v>619</v>
      </c>
      <c r="R133" s="127">
        <v>0</v>
      </c>
      <c r="S133" s="80">
        <f t="shared" si="13"/>
        <v>619</v>
      </c>
      <c r="T133" s="50">
        <f>I40:I146+J40:J146+K40:K146</f>
        <v>66.3</v>
      </c>
      <c r="U133" s="56">
        <f t="shared" si="14"/>
        <v>685.3</v>
      </c>
      <c r="V133" s="117">
        <v>619</v>
      </c>
      <c r="W133" s="153">
        <v>3460</v>
      </c>
      <c r="X133" s="153">
        <v>7.7</v>
      </c>
      <c r="Y133" s="119"/>
      <c r="Z133" s="120" t="s">
        <v>76</v>
      </c>
      <c r="AA133" s="121" t="s">
        <v>77</v>
      </c>
      <c r="AB133" s="56" t="s">
        <v>78</v>
      </c>
      <c r="AC133" s="56" t="s">
        <v>79</v>
      </c>
      <c r="AD133" s="121" t="s">
        <v>45</v>
      </c>
      <c r="AE133" s="115"/>
      <c r="AF133" s="105"/>
      <c r="AG133" s="56">
        <v>0</v>
      </c>
      <c r="AH133" s="115">
        <v>633.6</v>
      </c>
      <c r="AI133" s="115" t="s">
        <v>111</v>
      </c>
      <c r="AJ133" s="115" t="s">
        <v>93</v>
      </c>
      <c r="AK133" s="115" t="s">
        <v>161</v>
      </c>
      <c r="AL133" s="49" t="s">
        <v>107</v>
      </c>
      <c r="AM133" s="115">
        <v>1761</v>
      </c>
      <c r="AN133" s="128"/>
      <c r="AO133" s="128">
        <v>61.6</v>
      </c>
      <c r="AP133" s="128">
        <v>75</v>
      </c>
      <c r="AQ133" s="128"/>
      <c r="AR133" s="128">
        <v>1175</v>
      </c>
      <c r="AS133" s="128"/>
      <c r="AT133" s="128"/>
      <c r="AU133" s="123">
        <f>AN40:AN146+AO40:AO146+AP40:AP146+AQ40:AQ146+AR40:AR146+AS40:AS146+AT40:AT146</f>
        <v>1311.6</v>
      </c>
      <c r="AV133" s="115">
        <v>24</v>
      </c>
      <c r="AW133" s="75" t="s">
        <v>97</v>
      </c>
      <c r="AX133" s="75" t="s">
        <v>79</v>
      </c>
      <c r="AY133" s="75" t="s">
        <v>85</v>
      </c>
      <c r="AZ133" s="202">
        <v>210</v>
      </c>
      <c r="BA133" s="75"/>
      <c r="BB133" s="75">
        <v>8</v>
      </c>
      <c r="BC133" s="75">
        <v>4</v>
      </c>
      <c r="BD133" s="34"/>
      <c r="BE133" s="106"/>
      <c r="BF133" s="75">
        <f t="shared" si="6"/>
        <v>66.3</v>
      </c>
      <c r="BG133" s="109">
        <v>0</v>
      </c>
      <c r="BH133" s="109">
        <v>0</v>
      </c>
      <c r="BI133" s="109">
        <v>0</v>
      </c>
      <c r="BJ133" s="109">
        <v>0</v>
      </c>
      <c r="BK133" s="124">
        <v>0</v>
      </c>
      <c r="BL133" s="131">
        <v>449</v>
      </c>
      <c r="BM133" s="75">
        <v>4.6</v>
      </c>
    </row>
    <row r="134" spans="1:65" ht="12" customHeight="1">
      <c r="A134" s="115">
        <v>73</v>
      </c>
      <c r="B134" s="115" t="s">
        <v>129</v>
      </c>
      <c r="C134" s="125">
        <v>2</v>
      </c>
      <c r="D134" s="257">
        <v>1988</v>
      </c>
      <c r="E134" s="115">
        <v>3</v>
      </c>
      <c r="F134" s="115">
        <v>3</v>
      </c>
      <c r="G134" s="115">
        <v>33</v>
      </c>
      <c r="H134" s="115">
        <v>0</v>
      </c>
      <c r="I134" s="115">
        <v>156</v>
      </c>
      <c r="J134" s="56">
        <v>0</v>
      </c>
      <c r="K134" s="56">
        <v>0</v>
      </c>
      <c r="L134" s="125">
        <v>312.9</v>
      </c>
      <c r="M134" s="115">
        <v>312.9</v>
      </c>
      <c r="N134" s="56">
        <v>0</v>
      </c>
      <c r="O134" s="56">
        <v>0</v>
      </c>
      <c r="P134" s="56">
        <v>0</v>
      </c>
      <c r="Q134" s="126">
        <v>1738.2</v>
      </c>
      <c r="R134" s="127">
        <v>0</v>
      </c>
      <c r="S134" s="80">
        <f t="shared" si="13"/>
        <v>1738.2</v>
      </c>
      <c r="T134" s="50">
        <f>I47:I160+J47:J160+K47:K160</f>
        <v>156</v>
      </c>
      <c r="U134" s="56">
        <f t="shared" si="14"/>
        <v>2207.1</v>
      </c>
      <c r="V134" s="117">
        <v>1732.8</v>
      </c>
      <c r="W134" s="151">
        <v>9196</v>
      </c>
      <c r="X134" s="258">
        <v>11</v>
      </c>
      <c r="Y134" s="119"/>
      <c r="Z134" s="120" t="s">
        <v>76</v>
      </c>
      <c r="AA134" s="121" t="s">
        <v>77</v>
      </c>
      <c r="AB134" s="56" t="s">
        <v>78</v>
      </c>
      <c r="AC134" s="56" t="s">
        <v>79</v>
      </c>
      <c r="AD134" s="121" t="s">
        <v>45</v>
      </c>
      <c r="AE134" s="125">
        <v>960</v>
      </c>
      <c r="AG134" s="115"/>
      <c r="AH134" s="115"/>
      <c r="AI134" s="115" t="s">
        <v>111</v>
      </c>
      <c r="AJ134" s="115" t="s">
        <v>81</v>
      </c>
      <c r="AK134" s="115" t="s">
        <v>162</v>
      </c>
      <c r="AL134" s="57" t="s">
        <v>83</v>
      </c>
      <c r="AM134" s="115">
        <v>3985</v>
      </c>
      <c r="AN134" s="128">
        <v>403</v>
      </c>
      <c r="AO134" s="128">
        <v>104</v>
      </c>
      <c r="AP134" s="128">
        <v>165</v>
      </c>
      <c r="AQ134" s="128">
        <v>446</v>
      </c>
      <c r="AR134" s="128">
        <v>1928.5</v>
      </c>
      <c r="AS134" s="128">
        <v>105</v>
      </c>
      <c r="AT134" s="128"/>
      <c r="AU134" s="123">
        <f>AN47:AN160+AO47:AO160+AP47:AP160+AQ47:AQ160+AR47:AR160+AS47:AS160+AT47:AT160</f>
        <v>3151.5</v>
      </c>
      <c r="AV134" s="115">
        <v>82</v>
      </c>
      <c r="AW134" s="75" t="s">
        <v>84</v>
      </c>
      <c r="AX134" s="75" t="s">
        <v>130</v>
      </c>
      <c r="AY134" s="75" t="s">
        <v>85</v>
      </c>
      <c r="AZ134" s="202">
        <v>436</v>
      </c>
      <c r="BA134" s="75">
        <v>9</v>
      </c>
      <c r="BB134" s="75">
        <v>15</v>
      </c>
      <c r="BC134" s="75">
        <v>3</v>
      </c>
      <c r="BD134" s="34">
        <v>6</v>
      </c>
      <c r="BE134" s="106"/>
      <c r="BF134" s="75">
        <f t="shared" si="6"/>
        <v>156</v>
      </c>
      <c r="BG134" s="109">
        <v>0</v>
      </c>
      <c r="BH134" s="109">
        <v>0</v>
      </c>
      <c r="BI134" s="109">
        <v>0</v>
      </c>
      <c r="BJ134" s="109">
        <v>0</v>
      </c>
      <c r="BK134" s="124">
        <v>312.9</v>
      </c>
      <c r="BL134" s="131">
        <v>833</v>
      </c>
      <c r="BM134" s="75">
        <v>2.7</v>
      </c>
    </row>
    <row r="135" spans="1:65" ht="12" customHeight="1">
      <c r="A135" s="115">
        <v>74</v>
      </c>
      <c r="B135" s="115" t="s">
        <v>129</v>
      </c>
      <c r="C135" s="125">
        <v>9</v>
      </c>
      <c r="D135" s="257">
        <v>1991</v>
      </c>
      <c r="E135" s="115">
        <v>3</v>
      </c>
      <c r="F135" s="115">
        <v>3</v>
      </c>
      <c r="G135" s="115">
        <v>36</v>
      </c>
      <c r="H135" s="115">
        <v>0</v>
      </c>
      <c r="I135" s="115">
        <v>105.6</v>
      </c>
      <c r="J135" s="56">
        <v>54.9</v>
      </c>
      <c r="K135" s="56">
        <v>0</v>
      </c>
      <c r="L135" s="125">
        <v>456.5</v>
      </c>
      <c r="M135" s="115">
        <v>456.5</v>
      </c>
      <c r="N135" s="56">
        <v>0</v>
      </c>
      <c r="O135" s="56">
        <v>0</v>
      </c>
      <c r="P135" s="56">
        <v>0</v>
      </c>
      <c r="Q135" s="126">
        <v>1244.6</v>
      </c>
      <c r="R135" s="127">
        <v>0</v>
      </c>
      <c r="S135" s="80">
        <f t="shared" si="13"/>
        <v>1244.6</v>
      </c>
      <c r="T135" s="50">
        <f>I53:I167+J53:J167+K53:K167</f>
        <v>160.5</v>
      </c>
      <c r="U135" s="56">
        <f t="shared" si="14"/>
        <v>1861.6</v>
      </c>
      <c r="V135" s="117">
        <v>1247.4</v>
      </c>
      <c r="W135" s="151">
        <v>6864</v>
      </c>
      <c r="X135" s="151">
        <v>11.4</v>
      </c>
      <c r="Y135" s="119"/>
      <c r="Z135" s="120" t="s">
        <v>76</v>
      </c>
      <c r="AA135" s="121" t="s">
        <v>77</v>
      </c>
      <c r="AB135" s="56" t="s">
        <v>78</v>
      </c>
      <c r="AC135" s="56" t="s">
        <v>79</v>
      </c>
      <c r="AD135" s="121" t="s">
        <v>45</v>
      </c>
      <c r="AE135" s="115"/>
      <c r="AF135" s="115">
        <v>810.6</v>
      </c>
      <c r="AG135" s="115"/>
      <c r="AH135" s="115"/>
      <c r="AI135" s="115" t="s">
        <v>80</v>
      </c>
      <c r="AJ135" s="115" t="s">
        <v>81</v>
      </c>
      <c r="AK135" s="115" t="s">
        <v>106</v>
      </c>
      <c r="AL135" s="57" t="s">
        <v>83</v>
      </c>
      <c r="AM135" s="115">
        <v>2860</v>
      </c>
      <c r="AN135" s="128">
        <v>373</v>
      </c>
      <c r="AO135" s="128">
        <v>42.9</v>
      </c>
      <c r="AP135" s="128">
        <v>97</v>
      </c>
      <c r="AQ135" s="128"/>
      <c r="AR135" s="128">
        <v>1500</v>
      </c>
      <c r="AS135" s="128">
        <v>245</v>
      </c>
      <c r="AT135" s="128"/>
      <c r="AU135" s="123">
        <f>AN53:AN167+AO53:AO167+AP53:AP167+AQ53:AQ167+AR53:AR167+AS53:AS167+AT53:AT167</f>
        <v>2257.9</v>
      </c>
      <c r="AV135" s="115">
        <v>57</v>
      </c>
      <c r="AW135" s="75" t="s">
        <v>84</v>
      </c>
      <c r="AX135" s="75" t="s">
        <v>130</v>
      </c>
      <c r="AY135" s="75" t="s">
        <v>85</v>
      </c>
      <c r="AZ135" s="202">
        <v>174</v>
      </c>
      <c r="BA135" s="75">
        <v>27</v>
      </c>
      <c r="BB135" s="75">
        <v>9</v>
      </c>
      <c r="BC135" s="75"/>
      <c r="BD135" s="34"/>
      <c r="BE135" s="106"/>
      <c r="BF135" s="75">
        <f t="shared" si="6"/>
        <v>160.5</v>
      </c>
      <c r="BG135" s="109">
        <v>0</v>
      </c>
      <c r="BH135" s="109">
        <v>0</v>
      </c>
      <c r="BI135" s="109">
        <v>0</v>
      </c>
      <c r="BJ135" s="109">
        <v>0</v>
      </c>
      <c r="BK135" s="124">
        <v>456.5</v>
      </c>
      <c r="BL135" s="131">
        <v>602</v>
      </c>
      <c r="BM135" s="75">
        <v>0</v>
      </c>
    </row>
    <row r="136" spans="1:65" ht="11.25" customHeight="1">
      <c r="A136" s="183"/>
      <c r="B136" s="31" t="s">
        <v>100</v>
      </c>
      <c r="C136" s="16"/>
      <c r="D136" s="259"/>
      <c r="E136" s="260"/>
      <c r="F136" s="260">
        <f>SUM(F62:F119)</f>
        <v>181</v>
      </c>
      <c r="G136" s="260">
        <f>SUM(G62:G132)</f>
        <v>2882</v>
      </c>
      <c r="H136" s="260">
        <f>SUM(H62:H119)</f>
        <v>0</v>
      </c>
      <c r="I136" s="260">
        <f>SUM(I61:I135)</f>
        <v>12147.3</v>
      </c>
      <c r="J136" s="29">
        <f>SUM(J61:J135)</f>
        <v>1302.4</v>
      </c>
      <c r="K136" s="29">
        <f>SUM(K62:K119)</f>
        <v>0</v>
      </c>
      <c r="L136" s="16">
        <f>SUM(L61:L135)</f>
        <v>32556.63</v>
      </c>
      <c r="M136" s="29">
        <f>SUM(M61:M135)</f>
        <v>28427.660000000003</v>
      </c>
      <c r="N136" s="260">
        <f>SUM(N62:N119)</f>
        <v>268.1</v>
      </c>
      <c r="O136" s="29">
        <f>SUM(O62:O119)</f>
        <v>1180.07</v>
      </c>
      <c r="P136" s="29">
        <f>SUM(P62:P119)</f>
        <v>2678.6</v>
      </c>
      <c r="Q136" s="261">
        <f>SUM(Q61:Q135)</f>
        <v>129878.75000000001</v>
      </c>
      <c r="R136" s="262">
        <f>SUM(R61:R135)</f>
        <v>13889.45</v>
      </c>
      <c r="S136" s="263">
        <f>SUM(S61:S135)</f>
        <v>147626.87</v>
      </c>
      <c r="T136" s="16">
        <f>SUM(T61:T135)</f>
        <v>13449.699999999999</v>
      </c>
      <c r="U136" s="264">
        <f>SUM(U61:U135)</f>
        <v>189774.5300000001</v>
      </c>
      <c r="V136" s="187">
        <f>SUM(V62:V120)</f>
        <v>119905.17</v>
      </c>
      <c r="W136" s="188">
        <f>SUM(W62:W120)</f>
        <v>557820.4</v>
      </c>
      <c r="X136" s="188"/>
      <c r="Y136" s="265"/>
      <c r="Z136" s="266"/>
      <c r="AA136" s="267"/>
      <c r="AB136" s="29"/>
      <c r="AC136" s="29"/>
      <c r="AD136" s="267"/>
      <c r="AE136" s="260">
        <f>SUM(AE62:AE119)</f>
        <v>15497.7</v>
      </c>
      <c r="AF136" s="29">
        <f>SUM(AF62:AF119)</f>
        <v>28190.820000000003</v>
      </c>
      <c r="AG136" s="29">
        <f>SUM(AG62:AG119)</f>
        <v>0</v>
      </c>
      <c r="AH136" s="29">
        <f>SUM(AH62:AH119)</f>
        <v>10540.23</v>
      </c>
      <c r="AI136" s="260"/>
      <c r="AJ136" s="260"/>
      <c r="AK136" s="260"/>
      <c r="AL136" s="260"/>
      <c r="AM136" s="260">
        <f aca="true" t="shared" si="20" ref="AM136:AT136">SUM(AM62:AM119)</f>
        <v>133898</v>
      </c>
      <c r="AN136" s="260">
        <f t="shared" si="20"/>
        <v>15468.140000000001</v>
      </c>
      <c r="AO136" s="260">
        <f t="shared" si="20"/>
        <v>2762.7</v>
      </c>
      <c r="AP136" s="260">
        <f t="shared" si="20"/>
        <v>6691.9</v>
      </c>
      <c r="AQ136" s="260">
        <f t="shared" si="20"/>
        <v>1294.8</v>
      </c>
      <c r="AR136" s="260">
        <f t="shared" si="20"/>
        <v>47513.55999999999</v>
      </c>
      <c r="AS136" s="260">
        <f t="shared" si="20"/>
        <v>10705.900000000001</v>
      </c>
      <c r="AT136" s="260">
        <f t="shared" si="20"/>
        <v>6812.2</v>
      </c>
      <c r="AU136" s="268">
        <f>AN136:AN168+AO136:AO168+AP136:AP168+AQ136:AQ168+AR136:AR168+AS136:AS168+AT136:AT168</f>
        <v>91249.2</v>
      </c>
      <c r="AV136" s="260">
        <f>SUM(AV62:AV119)</f>
        <v>4080</v>
      </c>
      <c r="AW136" s="30"/>
      <c r="AX136" s="30"/>
      <c r="AY136" s="269"/>
      <c r="AZ136" s="192">
        <f>SUM(AZ61:AZ135)</f>
        <v>24980</v>
      </c>
      <c r="BA136" s="30">
        <f>SUM(BA61:BA135)</f>
        <v>824</v>
      </c>
      <c r="BB136" s="30">
        <f>SUM(BB61:BB135)</f>
        <v>1355</v>
      </c>
      <c r="BC136" s="30">
        <f>SUM(BC61:BC135)</f>
        <v>749</v>
      </c>
      <c r="BD136" s="108">
        <f>SUM(BD61:BD135)</f>
        <v>89</v>
      </c>
      <c r="BE136" s="106"/>
      <c r="BF136" s="30">
        <f t="shared" si="6"/>
        <v>13449.699999999999</v>
      </c>
      <c r="BG136" s="109">
        <v>0</v>
      </c>
      <c r="BH136" s="109">
        <v>0</v>
      </c>
      <c r="BI136" s="109">
        <v>0</v>
      </c>
      <c r="BJ136" s="109">
        <v>0</v>
      </c>
      <c r="BK136" s="193">
        <f>SUM(BK61:BK135)</f>
        <v>28345.840000000004</v>
      </c>
      <c r="BL136" s="108">
        <f>SUM(BL61:BL135)</f>
        <v>36425.5</v>
      </c>
      <c r="BM136" s="30">
        <f>SUM(BM61:BM135)</f>
        <v>427.88000000000005</v>
      </c>
    </row>
    <row r="137" spans="1:57" ht="10.5" customHeight="1">
      <c r="A137" s="394" t="s">
        <v>163</v>
      </c>
      <c r="B137" s="394"/>
      <c r="C137" s="394"/>
      <c r="D137" s="394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270"/>
      <c r="W137" s="265"/>
      <c r="X137" s="265"/>
      <c r="Y137" s="265"/>
      <c r="Z137" s="266"/>
      <c r="AA137" s="267"/>
      <c r="AB137" s="29"/>
      <c r="AC137" s="29"/>
      <c r="AD137" s="267"/>
      <c r="AE137" s="260"/>
      <c r="AF137" s="29"/>
      <c r="AG137" s="29"/>
      <c r="AH137" s="29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30"/>
      <c r="AX137" s="30"/>
      <c r="AY137" s="269"/>
      <c r="AZ137" s="271"/>
      <c r="BE137" s="114"/>
    </row>
    <row r="138" spans="1:65" ht="11.25" customHeight="1">
      <c r="A138" s="272">
        <v>1</v>
      </c>
      <c r="B138" s="273" t="s">
        <v>164</v>
      </c>
      <c r="C138" s="125">
        <v>2</v>
      </c>
      <c r="D138" s="273">
        <v>1963</v>
      </c>
      <c r="E138" s="273">
        <v>3</v>
      </c>
      <c r="F138" s="273">
        <v>3</v>
      </c>
      <c r="G138" s="273">
        <v>35</v>
      </c>
      <c r="H138" s="115">
        <v>0</v>
      </c>
      <c r="I138" s="115">
        <v>134.1</v>
      </c>
      <c r="J138" s="56">
        <v>0</v>
      </c>
      <c r="K138" s="56">
        <v>0</v>
      </c>
      <c r="L138" s="125">
        <v>0</v>
      </c>
      <c r="M138" s="50">
        <v>0</v>
      </c>
      <c r="N138" s="115">
        <v>0</v>
      </c>
      <c r="O138" s="56">
        <v>0</v>
      </c>
      <c r="P138" s="56">
        <v>0</v>
      </c>
      <c r="Q138" s="126">
        <v>1473.2</v>
      </c>
      <c r="R138" s="127">
        <v>40.6</v>
      </c>
      <c r="S138" s="117">
        <f aca="true" t="shared" si="21" ref="S138:S160">Q138:Q209+R138:R209+O138+P138</f>
        <v>1513.8</v>
      </c>
      <c r="T138" s="115">
        <f>I138:I209+J138:J209+K138:K209</f>
        <v>134.1</v>
      </c>
      <c r="U138" s="133">
        <f aca="true" t="shared" si="22" ref="U138:U201">I138+J138+K138+L138+Q138+R138</f>
        <v>1647.8999999999999</v>
      </c>
      <c r="V138" s="274">
        <v>1646</v>
      </c>
      <c r="W138" s="272">
        <v>5567</v>
      </c>
      <c r="X138" s="57">
        <v>8.7</v>
      </c>
      <c r="Y138" s="275">
        <v>33.8</v>
      </c>
      <c r="Z138" s="266"/>
      <c r="AA138" s="121" t="s">
        <v>165</v>
      </c>
      <c r="AB138" s="56" t="s">
        <v>78</v>
      </c>
      <c r="AC138" s="56" t="s">
        <v>79</v>
      </c>
      <c r="AD138" s="121" t="s">
        <v>45</v>
      </c>
      <c r="AE138" s="115"/>
      <c r="AF138" s="276">
        <v>829</v>
      </c>
      <c r="AG138" s="56"/>
      <c r="AH138" s="56"/>
      <c r="AI138" s="272" t="s">
        <v>166</v>
      </c>
      <c r="AJ138" s="115" t="s">
        <v>81</v>
      </c>
      <c r="AK138" s="277" t="s">
        <v>167</v>
      </c>
      <c r="AL138" s="49" t="s">
        <v>107</v>
      </c>
      <c r="AM138" s="156">
        <v>2402</v>
      </c>
      <c r="AN138" s="115">
        <v>357</v>
      </c>
      <c r="AO138" s="115">
        <v>60</v>
      </c>
      <c r="AP138" s="115">
        <v>105</v>
      </c>
      <c r="AQ138" s="115">
        <v>0</v>
      </c>
      <c r="AR138" s="156">
        <v>928</v>
      </c>
      <c r="AS138" s="115">
        <v>80</v>
      </c>
      <c r="AT138" s="115">
        <v>232</v>
      </c>
      <c r="AU138" s="278">
        <f aca="true" t="shared" si="23" ref="AU138:AU163">AT138+AS138+AR138+AQ138+AP138+AO138+AN138</f>
        <v>1762</v>
      </c>
      <c r="AV138" s="279">
        <v>66</v>
      </c>
      <c r="AW138" s="75" t="s">
        <v>97</v>
      </c>
      <c r="AX138" s="75" t="s">
        <v>79</v>
      </c>
      <c r="AY138" s="75" t="s">
        <v>85</v>
      </c>
      <c r="AZ138" s="202">
        <v>720</v>
      </c>
      <c r="BA138" s="75">
        <v>6</v>
      </c>
      <c r="BB138" s="75">
        <v>25</v>
      </c>
      <c r="BC138" s="75">
        <v>5</v>
      </c>
      <c r="BD138" s="34"/>
      <c r="BE138" s="34"/>
      <c r="BF138" s="75">
        <f aca="true" t="shared" si="24" ref="BF138:BF212">I138+J138+K138</f>
        <v>134.1</v>
      </c>
      <c r="BG138" s="109">
        <v>0</v>
      </c>
      <c r="BH138" s="109">
        <v>0</v>
      </c>
      <c r="BI138" s="109">
        <v>0</v>
      </c>
      <c r="BJ138" s="109">
        <v>0</v>
      </c>
      <c r="BK138" s="50">
        <v>0</v>
      </c>
      <c r="BL138" s="75">
        <v>639.8</v>
      </c>
      <c r="BM138" s="75">
        <v>6.93</v>
      </c>
    </row>
    <row r="139" spans="1:65" ht="11.25" customHeight="1">
      <c r="A139" s="272">
        <v>2</v>
      </c>
      <c r="B139" s="273" t="s">
        <v>164</v>
      </c>
      <c r="C139" s="125">
        <v>3</v>
      </c>
      <c r="D139" s="273">
        <v>1960</v>
      </c>
      <c r="E139" s="273">
        <v>3</v>
      </c>
      <c r="F139" s="273">
        <v>3</v>
      </c>
      <c r="G139" s="273">
        <v>36</v>
      </c>
      <c r="H139" s="115">
        <v>0</v>
      </c>
      <c r="I139" s="115">
        <v>110.4</v>
      </c>
      <c r="J139" s="56">
        <v>0</v>
      </c>
      <c r="K139" s="56">
        <v>0</v>
      </c>
      <c r="L139" s="125">
        <v>0</v>
      </c>
      <c r="M139" s="50">
        <v>0</v>
      </c>
      <c r="N139" s="115">
        <v>0</v>
      </c>
      <c r="O139" s="56">
        <v>0</v>
      </c>
      <c r="P139" s="56">
        <v>0</v>
      </c>
      <c r="Q139" s="126">
        <v>1516.2</v>
      </c>
      <c r="R139" s="127">
        <v>0</v>
      </c>
      <c r="S139" s="117">
        <f t="shared" si="21"/>
        <v>1516.2</v>
      </c>
      <c r="T139" s="115">
        <f>I139:I209+J139:J209+K139:K209</f>
        <v>110.4</v>
      </c>
      <c r="U139" s="133">
        <f t="shared" si="22"/>
        <v>1626.6000000000001</v>
      </c>
      <c r="V139" s="274">
        <v>1516.5</v>
      </c>
      <c r="W139" s="272">
        <v>6985</v>
      </c>
      <c r="X139" s="57">
        <v>10</v>
      </c>
      <c r="Y139" s="275">
        <v>36.2</v>
      </c>
      <c r="Z139" s="266"/>
      <c r="AA139" s="121" t="s">
        <v>165</v>
      </c>
      <c r="AB139" s="56" t="s">
        <v>78</v>
      </c>
      <c r="AC139" s="56" t="s">
        <v>79</v>
      </c>
      <c r="AD139" s="121" t="s">
        <v>45</v>
      </c>
      <c r="AE139" s="115"/>
      <c r="AF139" s="280">
        <v>885</v>
      </c>
      <c r="AG139" s="56"/>
      <c r="AH139" s="56"/>
      <c r="AI139" s="272" t="s">
        <v>168</v>
      </c>
      <c r="AJ139" s="115" t="s">
        <v>81</v>
      </c>
      <c r="AK139" s="272" t="s">
        <v>167</v>
      </c>
      <c r="AL139" s="49" t="s">
        <v>107</v>
      </c>
      <c r="AM139" s="156">
        <v>1638</v>
      </c>
      <c r="AN139" s="115">
        <v>195</v>
      </c>
      <c r="AO139" s="115">
        <v>0</v>
      </c>
      <c r="AP139" s="115">
        <v>128</v>
      </c>
      <c r="AQ139" s="115">
        <v>0</v>
      </c>
      <c r="AR139" s="115">
        <v>587</v>
      </c>
      <c r="AS139" s="115">
        <v>30</v>
      </c>
      <c r="AT139" s="115">
        <v>0</v>
      </c>
      <c r="AU139" s="278">
        <f t="shared" si="23"/>
        <v>940</v>
      </c>
      <c r="AV139" s="279">
        <v>69</v>
      </c>
      <c r="AW139" s="75" t="s">
        <v>97</v>
      </c>
      <c r="AX139" s="75" t="s">
        <v>79</v>
      </c>
      <c r="AY139" s="75" t="s">
        <v>85</v>
      </c>
      <c r="AZ139" s="202">
        <v>231</v>
      </c>
      <c r="BA139" s="75">
        <v>6</v>
      </c>
      <c r="BB139" s="75">
        <v>24</v>
      </c>
      <c r="BC139" s="75">
        <v>6</v>
      </c>
      <c r="BD139" s="34"/>
      <c r="BE139" s="34"/>
      <c r="BF139" s="75">
        <f t="shared" si="24"/>
        <v>110.4</v>
      </c>
      <c r="BG139" s="109">
        <v>0</v>
      </c>
      <c r="BH139" s="109">
        <v>0</v>
      </c>
      <c r="BI139" s="109">
        <v>0</v>
      </c>
      <c r="BJ139" s="109">
        <v>0</v>
      </c>
      <c r="BK139" s="50">
        <v>0</v>
      </c>
      <c r="BL139" s="75">
        <v>698.5</v>
      </c>
      <c r="BM139" s="75">
        <v>5.16</v>
      </c>
    </row>
    <row r="140" spans="1:65" ht="11.25" customHeight="1">
      <c r="A140" s="272">
        <v>3</v>
      </c>
      <c r="B140" s="272" t="s">
        <v>164</v>
      </c>
      <c r="C140" s="125">
        <v>4</v>
      </c>
      <c r="D140" s="273">
        <v>1967</v>
      </c>
      <c r="E140" s="273">
        <v>5</v>
      </c>
      <c r="F140" s="273">
        <v>4</v>
      </c>
      <c r="G140" s="273">
        <v>74</v>
      </c>
      <c r="H140" s="115">
        <v>0</v>
      </c>
      <c r="I140" s="115">
        <v>238.4</v>
      </c>
      <c r="J140" s="56">
        <v>0</v>
      </c>
      <c r="K140" s="56">
        <v>0</v>
      </c>
      <c r="L140" s="125">
        <v>706.9</v>
      </c>
      <c r="M140" s="125">
        <v>706.9</v>
      </c>
      <c r="N140" s="115">
        <v>0</v>
      </c>
      <c r="O140" s="56">
        <v>0</v>
      </c>
      <c r="P140" s="56">
        <v>0</v>
      </c>
      <c r="Q140" s="126">
        <v>2980.9</v>
      </c>
      <c r="R140" s="127">
        <v>250.2</v>
      </c>
      <c r="S140" s="117">
        <f t="shared" si="21"/>
        <v>3231.1</v>
      </c>
      <c r="T140" s="115">
        <f>I140:I211+J140:J211+K140:K211</f>
        <v>238.4</v>
      </c>
      <c r="U140" s="133">
        <f t="shared" si="22"/>
        <v>4176.4</v>
      </c>
      <c r="V140" s="274">
        <v>3236</v>
      </c>
      <c r="W140" s="272">
        <v>16549</v>
      </c>
      <c r="X140" s="57">
        <v>15.6</v>
      </c>
      <c r="Y140" s="275"/>
      <c r="Z140" s="266"/>
      <c r="AA140" s="121" t="s">
        <v>165</v>
      </c>
      <c r="AB140" s="56" t="s">
        <v>78</v>
      </c>
      <c r="AC140" s="56" t="s">
        <v>79</v>
      </c>
      <c r="AD140" s="121" t="s">
        <v>45</v>
      </c>
      <c r="AE140" s="280">
        <v>994</v>
      </c>
      <c r="AF140" s="56"/>
      <c r="AG140" s="56"/>
      <c r="AH140" s="56"/>
      <c r="AI140" s="272" t="s">
        <v>169</v>
      </c>
      <c r="AJ140" s="115" t="s">
        <v>81</v>
      </c>
      <c r="AK140" s="272" t="s">
        <v>170</v>
      </c>
      <c r="AL140" s="49" t="s">
        <v>107</v>
      </c>
      <c r="AM140" s="156">
        <v>2515</v>
      </c>
      <c r="AN140" s="115">
        <v>120</v>
      </c>
      <c r="AO140" s="115">
        <v>0</v>
      </c>
      <c r="AP140" s="115">
        <v>170</v>
      </c>
      <c r="AQ140" s="115">
        <v>68</v>
      </c>
      <c r="AR140" s="115">
        <v>1063</v>
      </c>
      <c r="AS140" s="115">
        <v>50</v>
      </c>
      <c r="AT140" s="115">
        <v>140</v>
      </c>
      <c r="AU140" s="76">
        <f t="shared" si="23"/>
        <v>1611</v>
      </c>
      <c r="AV140" s="279">
        <v>143</v>
      </c>
      <c r="AW140" s="75" t="s">
        <v>84</v>
      </c>
      <c r="AX140" s="30" t="s">
        <v>130</v>
      </c>
      <c r="AY140" s="75" t="s">
        <v>85</v>
      </c>
      <c r="AZ140" s="202">
        <v>248</v>
      </c>
      <c r="BA140" s="75">
        <v>18</v>
      </c>
      <c r="BB140" s="75">
        <v>44</v>
      </c>
      <c r="BC140" s="75">
        <v>12</v>
      </c>
      <c r="BD140" s="34"/>
      <c r="BE140" s="34"/>
      <c r="BF140" s="75">
        <f t="shared" si="24"/>
        <v>238.4</v>
      </c>
      <c r="BG140" s="109">
        <v>0</v>
      </c>
      <c r="BH140" s="109">
        <v>0</v>
      </c>
      <c r="BI140" s="109">
        <v>0</v>
      </c>
      <c r="BJ140" s="109">
        <v>0</v>
      </c>
      <c r="BK140" s="125">
        <v>706.9</v>
      </c>
      <c r="BL140" s="75">
        <v>0</v>
      </c>
      <c r="BM140" s="75">
        <v>11</v>
      </c>
    </row>
    <row r="141" spans="1:65" ht="11.25" customHeight="1">
      <c r="A141" s="272">
        <v>4</v>
      </c>
      <c r="B141" s="272" t="s">
        <v>164</v>
      </c>
      <c r="C141" s="125">
        <v>5</v>
      </c>
      <c r="D141" s="273">
        <v>1960</v>
      </c>
      <c r="E141" s="273">
        <v>3</v>
      </c>
      <c r="F141" s="273">
        <v>3</v>
      </c>
      <c r="G141" s="273">
        <v>36</v>
      </c>
      <c r="H141" s="115">
        <v>0</v>
      </c>
      <c r="I141" s="56">
        <v>110.7</v>
      </c>
      <c r="J141" s="56">
        <v>0</v>
      </c>
      <c r="K141" s="56">
        <v>0</v>
      </c>
      <c r="L141" s="125">
        <v>515.8</v>
      </c>
      <c r="M141" s="125">
        <v>515.8</v>
      </c>
      <c r="N141" s="115">
        <v>0</v>
      </c>
      <c r="O141" s="56">
        <v>0</v>
      </c>
      <c r="P141" s="56">
        <v>0</v>
      </c>
      <c r="Q141" s="126">
        <v>1508.6</v>
      </c>
      <c r="R141" s="127">
        <v>0</v>
      </c>
      <c r="S141" s="117">
        <f t="shared" si="21"/>
        <v>1508.6</v>
      </c>
      <c r="T141" s="115">
        <f>I141:I211+J141:J211+K141:K211</f>
        <v>110.7</v>
      </c>
      <c r="U141" s="133">
        <f t="shared" si="22"/>
        <v>2135.1</v>
      </c>
      <c r="V141" s="274">
        <v>1507</v>
      </c>
      <c r="W141" s="272">
        <v>8540</v>
      </c>
      <c r="X141" s="57">
        <v>10</v>
      </c>
      <c r="Y141" s="275"/>
      <c r="Z141" s="266"/>
      <c r="AA141" s="121" t="s">
        <v>165</v>
      </c>
      <c r="AB141" s="56" t="s">
        <v>78</v>
      </c>
      <c r="AC141" s="56" t="s">
        <v>79</v>
      </c>
      <c r="AD141" s="121" t="s">
        <v>45</v>
      </c>
      <c r="AE141" s="115"/>
      <c r="AF141" s="280">
        <v>885</v>
      </c>
      <c r="AG141" s="56"/>
      <c r="AH141" s="56"/>
      <c r="AI141" s="272" t="s">
        <v>169</v>
      </c>
      <c r="AJ141" s="115" t="s">
        <v>81</v>
      </c>
      <c r="AK141" s="272" t="s">
        <v>171</v>
      </c>
      <c r="AL141" s="49" t="s">
        <v>107</v>
      </c>
      <c r="AM141" s="156">
        <v>1698</v>
      </c>
      <c r="AN141" s="115">
        <v>415</v>
      </c>
      <c r="AO141" s="115">
        <v>0</v>
      </c>
      <c r="AP141" s="115">
        <v>80</v>
      </c>
      <c r="AQ141" s="115">
        <v>0</v>
      </c>
      <c r="AR141" s="115">
        <v>240</v>
      </c>
      <c r="AS141" s="115">
        <v>266</v>
      </c>
      <c r="AT141" s="115">
        <v>0</v>
      </c>
      <c r="AU141" s="278">
        <f t="shared" si="23"/>
        <v>1001</v>
      </c>
      <c r="AV141" s="279">
        <v>75</v>
      </c>
      <c r="AW141" s="75" t="s">
        <v>84</v>
      </c>
      <c r="AX141" s="30" t="s">
        <v>130</v>
      </c>
      <c r="AY141" s="75" t="s">
        <v>85</v>
      </c>
      <c r="AZ141" s="202">
        <v>240</v>
      </c>
      <c r="BA141" s="75">
        <v>6</v>
      </c>
      <c r="BB141" s="75">
        <v>18</v>
      </c>
      <c r="BC141" s="75">
        <v>12</v>
      </c>
      <c r="BD141" s="34"/>
      <c r="BE141" s="34"/>
      <c r="BF141" s="75">
        <f t="shared" si="24"/>
        <v>110.7</v>
      </c>
      <c r="BG141" s="109">
        <v>0</v>
      </c>
      <c r="BH141" s="109">
        <v>0</v>
      </c>
      <c r="BI141" s="109">
        <v>0</v>
      </c>
      <c r="BJ141" s="109">
        <v>0</v>
      </c>
      <c r="BK141" s="125">
        <v>515.8</v>
      </c>
      <c r="BL141" s="75">
        <v>696.6</v>
      </c>
      <c r="BM141" s="75">
        <v>5.13</v>
      </c>
    </row>
    <row r="142" spans="1:65" ht="11.25" customHeight="1">
      <c r="A142" s="272">
        <v>5</v>
      </c>
      <c r="B142" s="273" t="s">
        <v>164</v>
      </c>
      <c r="C142" s="125">
        <v>7</v>
      </c>
      <c r="D142" s="273">
        <v>1960</v>
      </c>
      <c r="E142" s="273">
        <v>3</v>
      </c>
      <c r="F142" s="273">
        <v>3</v>
      </c>
      <c r="G142" s="273">
        <v>36</v>
      </c>
      <c r="H142" s="115">
        <v>0</v>
      </c>
      <c r="I142" s="115">
        <v>110.7</v>
      </c>
      <c r="J142" s="56">
        <v>0</v>
      </c>
      <c r="K142" s="56">
        <v>0</v>
      </c>
      <c r="L142" s="125">
        <v>516.2</v>
      </c>
      <c r="M142" s="125">
        <v>516.2</v>
      </c>
      <c r="N142" s="115">
        <v>0</v>
      </c>
      <c r="O142" s="56">
        <v>0</v>
      </c>
      <c r="P142" s="56">
        <v>0</v>
      </c>
      <c r="Q142" s="126">
        <v>1525.8</v>
      </c>
      <c r="R142" s="127">
        <v>0</v>
      </c>
      <c r="S142" s="117">
        <f t="shared" si="21"/>
        <v>1525.8</v>
      </c>
      <c r="T142" s="115">
        <f>I142:I211+J142:J211+K142:K211</f>
        <v>110.7</v>
      </c>
      <c r="U142" s="133">
        <f t="shared" si="22"/>
        <v>2152.7</v>
      </c>
      <c r="V142" s="274">
        <v>1522.5</v>
      </c>
      <c r="W142" s="272">
        <v>8540</v>
      </c>
      <c r="X142" s="57">
        <v>10</v>
      </c>
      <c r="Y142" s="275"/>
      <c r="Z142" s="266"/>
      <c r="AA142" s="121" t="s">
        <v>165</v>
      </c>
      <c r="AB142" s="56" t="s">
        <v>78</v>
      </c>
      <c r="AC142" s="56" t="s">
        <v>79</v>
      </c>
      <c r="AD142" s="121" t="s">
        <v>45</v>
      </c>
      <c r="AE142" s="115"/>
      <c r="AF142" s="56">
        <v>885</v>
      </c>
      <c r="AG142" s="56"/>
      <c r="AH142" s="56"/>
      <c r="AI142" s="272" t="s">
        <v>169</v>
      </c>
      <c r="AJ142" s="115" t="s">
        <v>81</v>
      </c>
      <c r="AK142" s="272" t="s">
        <v>171</v>
      </c>
      <c r="AL142" s="49" t="s">
        <v>107</v>
      </c>
      <c r="AM142" s="156">
        <v>2152</v>
      </c>
      <c r="AN142" s="115">
        <v>256</v>
      </c>
      <c r="AO142" s="115">
        <v>0</v>
      </c>
      <c r="AP142" s="115">
        <v>131</v>
      </c>
      <c r="AQ142" s="115">
        <v>0</v>
      </c>
      <c r="AR142" s="115">
        <v>939</v>
      </c>
      <c r="AS142" s="115">
        <v>111</v>
      </c>
      <c r="AT142" s="115">
        <v>0</v>
      </c>
      <c r="AU142" s="278">
        <f t="shared" si="23"/>
        <v>1437</v>
      </c>
      <c r="AV142" s="279">
        <v>69</v>
      </c>
      <c r="AW142" s="75" t="s">
        <v>84</v>
      </c>
      <c r="AX142" s="75" t="s">
        <v>79</v>
      </c>
      <c r="AY142" s="75" t="s">
        <v>85</v>
      </c>
      <c r="AZ142" s="202">
        <v>256</v>
      </c>
      <c r="BA142" s="281">
        <v>5</v>
      </c>
      <c r="BB142" s="281">
        <v>23</v>
      </c>
      <c r="BC142" s="281">
        <v>8</v>
      </c>
      <c r="BD142" s="34"/>
      <c r="BE142" s="34"/>
      <c r="BF142" s="75">
        <f t="shared" si="24"/>
        <v>110.7</v>
      </c>
      <c r="BG142" s="109">
        <v>0</v>
      </c>
      <c r="BH142" s="109">
        <v>0</v>
      </c>
      <c r="BI142" s="109">
        <v>0</v>
      </c>
      <c r="BJ142" s="109">
        <v>0</v>
      </c>
      <c r="BK142" s="125">
        <v>516.2</v>
      </c>
      <c r="BL142" s="75">
        <v>696.6</v>
      </c>
      <c r="BM142" s="75">
        <v>5.92</v>
      </c>
    </row>
    <row r="143" spans="1:65" ht="11.25" customHeight="1">
      <c r="A143" s="272">
        <v>6</v>
      </c>
      <c r="B143" s="273" t="s">
        <v>164</v>
      </c>
      <c r="C143" s="125">
        <v>9</v>
      </c>
      <c r="D143" s="273">
        <v>1961</v>
      </c>
      <c r="E143" s="273">
        <v>3</v>
      </c>
      <c r="F143" s="273">
        <v>3</v>
      </c>
      <c r="G143" s="273">
        <v>36</v>
      </c>
      <c r="H143" s="115">
        <v>0</v>
      </c>
      <c r="I143" s="115">
        <v>110.7</v>
      </c>
      <c r="J143" s="56">
        <v>0</v>
      </c>
      <c r="K143" s="56">
        <v>0</v>
      </c>
      <c r="L143" s="125">
        <v>556.6</v>
      </c>
      <c r="M143" s="125">
        <v>556.6</v>
      </c>
      <c r="N143" s="115">
        <v>0</v>
      </c>
      <c r="O143" s="56">
        <v>0</v>
      </c>
      <c r="P143" s="56">
        <v>0</v>
      </c>
      <c r="Q143" s="126">
        <v>1504.4</v>
      </c>
      <c r="R143" s="127">
        <v>0</v>
      </c>
      <c r="S143" s="117">
        <f t="shared" si="21"/>
        <v>1504.4</v>
      </c>
      <c r="T143" s="115">
        <f>I143:I211+J143:J211+K143:K211</f>
        <v>110.7</v>
      </c>
      <c r="U143" s="133">
        <f t="shared" si="22"/>
        <v>2171.7000000000003</v>
      </c>
      <c r="V143" s="274">
        <v>1504.4</v>
      </c>
      <c r="W143" s="272">
        <v>7454</v>
      </c>
      <c r="X143" s="57">
        <v>8.5</v>
      </c>
      <c r="Y143" s="275"/>
      <c r="Z143" s="266"/>
      <c r="AA143" s="121" t="s">
        <v>165</v>
      </c>
      <c r="AB143" s="56" t="s">
        <v>78</v>
      </c>
      <c r="AC143" s="56" t="s">
        <v>79</v>
      </c>
      <c r="AD143" s="121" t="s">
        <v>45</v>
      </c>
      <c r="AE143" s="115"/>
      <c r="AF143" s="56">
        <v>885</v>
      </c>
      <c r="AG143" s="56"/>
      <c r="AH143" s="56"/>
      <c r="AI143" s="272" t="s">
        <v>169</v>
      </c>
      <c r="AJ143" s="115" t="s">
        <v>81</v>
      </c>
      <c r="AK143" s="272" t="s">
        <v>171</v>
      </c>
      <c r="AL143" s="49" t="s">
        <v>107</v>
      </c>
      <c r="AM143" s="156">
        <v>2077</v>
      </c>
      <c r="AN143" s="115">
        <v>201</v>
      </c>
      <c r="AO143" s="115">
        <v>0</v>
      </c>
      <c r="AP143" s="115">
        <v>136</v>
      </c>
      <c r="AQ143" s="115">
        <v>0</v>
      </c>
      <c r="AR143" s="115">
        <v>1016</v>
      </c>
      <c r="AS143" s="115">
        <v>27</v>
      </c>
      <c r="AT143" s="115">
        <v>0</v>
      </c>
      <c r="AU143" s="278">
        <f t="shared" si="23"/>
        <v>1380</v>
      </c>
      <c r="AV143" s="279">
        <v>65</v>
      </c>
      <c r="AW143" s="75" t="s">
        <v>84</v>
      </c>
      <c r="AX143" s="75" t="s">
        <v>79</v>
      </c>
      <c r="AY143" s="75" t="s">
        <v>85</v>
      </c>
      <c r="AZ143" s="202">
        <v>192</v>
      </c>
      <c r="BA143" s="75">
        <v>6</v>
      </c>
      <c r="BB143" s="75">
        <v>25</v>
      </c>
      <c r="BC143" s="75">
        <v>5</v>
      </c>
      <c r="BD143" s="34"/>
      <c r="BE143" s="34"/>
      <c r="BF143" s="75">
        <f t="shared" si="24"/>
        <v>110.7</v>
      </c>
      <c r="BG143" s="109">
        <v>0</v>
      </c>
      <c r="BH143" s="109">
        <v>0</v>
      </c>
      <c r="BI143" s="109">
        <v>0</v>
      </c>
      <c r="BJ143" s="109">
        <v>0</v>
      </c>
      <c r="BK143" s="125">
        <v>556.6</v>
      </c>
      <c r="BL143" s="75">
        <v>696.6</v>
      </c>
      <c r="BM143" s="75">
        <v>5.94</v>
      </c>
    </row>
    <row r="144" spans="1:65" ht="11.25" customHeight="1">
      <c r="A144" s="272">
        <v>7</v>
      </c>
      <c r="B144" s="282" t="s">
        <v>75</v>
      </c>
      <c r="C144" s="125">
        <v>29</v>
      </c>
      <c r="D144" s="283">
        <v>1989</v>
      </c>
      <c r="E144" s="283">
        <v>4</v>
      </c>
      <c r="F144" s="283">
        <v>1</v>
      </c>
      <c r="G144" s="283">
        <v>35</v>
      </c>
      <c r="H144" s="115">
        <v>0</v>
      </c>
      <c r="I144" s="115">
        <v>88.7</v>
      </c>
      <c r="J144" s="56">
        <v>179.7</v>
      </c>
      <c r="K144" s="56">
        <v>0</v>
      </c>
      <c r="L144" s="125">
        <v>487.1</v>
      </c>
      <c r="M144" s="125">
        <v>487.1</v>
      </c>
      <c r="N144" s="115">
        <v>0</v>
      </c>
      <c r="O144" s="56">
        <v>0</v>
      </c>
      <c r="P144" s="56">
        <v>0</v>
      </c>
      <c r="Q144" s="126">
        <v>1639.5</v>
      </c>
      <c r="R144" s="127">
        <v>0</v>
      </c>
      <c r="S144" s="117">
        <f t="shared" si="21"/>
        <v>1639.5</v>
      </c>
      <c r="T144" s="115">
        <f>I144:I211+J144:J211+K144:K211</f>
        <v>268.4</v>
      </c>
      <c r="U144" s="133">
        <f t="shared" si="22"/>
        <v>2395</v>
      </c>
      <c r="V144" s="274">
        <v>1640.6</v>
      </c>
      <c r="W144" s="284">
        <v>9341</v>
      </c>
      <c r="X144" s="285">
        <v>11.3</v>
      </c>
      <c r="Y144" s="275"/>
      <c r="Z144" s="266"/>
      <c r="AA144" s="121" t="s">
        <v>165</v>
      </c>
      <c r="AB144" s="56" t="s">
        <v>78</v>
      </c>
      <c r="AC144" s="56" t="s">
        <v>79</v>
      </c>
      <c r="AD144" s="121" t="s">
        <v>45</v>
      </c>
      <c r="AE144" s="115"/>
      <c r="AF144" s="56">
        <v>650</v>
      </c>
      <c r="AG144" s="56"/>
      <c r="AH144" s="56"/>
      <c r="AI144" s="57" t="s">
        <v>169</v>
      </c>
      <c r="AJ144" s="115" t="s">
        <v>81</v>
      </c>
      <c r="AK144" s="57" t="s">
        <v>171</v>
      </c>
      <c r="AL144" s="57" t="s">
        <v>83</v>
      </c>
      <c r="AM144" s="156">
        <v>1870</v>
      </c>
      <c r="AN144" s="115">
        <v>0</v>
      </c>
      <c r="AO144" s="115">
        <v>57</v>
      </c>
      <c r="AP144" s="115">
        <v>143</v>
      </c>
      <c r="AQ144" s="115">
        <v>0</v>
      </c>
      <c r="AR144" s="115">
        <v>1019</v>
      </c>
      <c r="AS144" s="115">
        <v>0</v>
      </c>
      <c r="AT144" s="115">
        <v>3</v>
      </c>
      <c r="AU144" s="278">
        <f t="shared" si="23"/>
        <v>1222</v>
      </c>
      <c r="AV144" s="279">
        <v>76</v>
      </c>
      <c r="AW144" s="75" t="s">
        <v>84</v>
      </c>
      <c r="AX144" s="75" t="s">
        <v>79</v>
      </c>
      <c r="AY144" s="75" t="s">
        <v>85</v>
      </c>
      <c r="AZ144" s="202">
        <v>967</v>
      </c>
      <c r="BA144" s="75">
        <v>22</v>
      </c>
      <c r="BB144" s="75">
        <v>13</v>
      </c>
      <c r="BC144" s="75"/>
      <c r="BD144" s="34"/>
      <c r="BE144" s="34"/>
      <c r="BF144" s="75">
        <f t="shared" si="24"/>
        <v>268.4</v>
      </c>
      <c r="BG144" s="109">
        <v>0</v>
      </c>
      <c r="BH144" s="109">
        <v>0</v>
      </c>
      <c r="BI144" s="109">
        <v>0</v>
      </c>
      <c r="BJ144" s="109">
        <v>0</v>
      </c>
      <c r="BK144" s="125">
        <v>487.1</v>
      </c>
      <c r="BL144" s="75">
        <v>648.2</v>
      </c>
      <c r="BM144" s="75">
        <v>6.3</v>
      </c>
    </row>
    <row r="145" spans="1:65" ht="11.25" customHeight="1">
      <c r="A145" s="272">
        <v>8</v>
      </c>
      <c r="B145" s="282" t="s">
        <v>75</v>
      </c>
      <c r="C145" s="125">
        <v>31</v>
      </c>
      <c r="D145" s="283">
        <v>1980</v>
      </c>
      <c r="E145" s="283">
        <v>5</v>
      </c>
      <c r="F145" s="283">
        <v>6</v>
      </c>
      <c r="G145" s="283">
        <v>80</v>
      </c>
      <c r="H145" s="115">
        <v>0</v>
      </c>
      <c r="I145" s="115">
        <v>519.3</v>
      </c>
      <c r="J145" s="56">
        <v>0</v>
      </c>
      <c r="K145" s="56">
        <v>0</v>
      </c>
      <c r="L145" s="125">
        <v>1092.5</v>
      </c>
      <c r="M145" s="125">
        <v>1092.5</v>
      </c>
      <c r="N145" s="115">
        <v>0</v>
      </c>
      <c r="O145" s="56">
        <v>0</v>
      </c>
      <c r="P145" s="56">
        <v>0</v>
      </c>
      <c r="Q145" s="126">
        <v>3747</v>
      </c>
      <c r="R145" s="127">
        <v>0</v>
      </c>
      <c r="S145" s="117">
        <f t="shared" si="21"/>
        <v>3747</v>
      </c>
      <c r="T145" s="115">
        <f>I145:I211+J145:J211+K145:K211</f>
        <v>519.3</v>
      </c>
      <c r="U145" s="133">
        <f t="shared" si="22"/>
        <v>5358.8</v>
      </c>
      <c r="V145" s="274">
        <v>3745</v>
      </c>
      <c r="W145" s="284">
        <v>21050</v>
      </c>
      <c r="X145" s="285">
        <v>14.85</v>
      </c>
      <c r="Y145" s="275"/>
      <c r="Z145" s="266"/>
      <c r="AA145" s="121" t="s">
        <v>165</v>
      </c>
      <c r="AB145" s="56" t="s">
        <v>78</v>
      </c>
      <c r="AC145" s="56" t="s">
        <v>79</v>
      </c>
      <c r="AD145" s="121" t="s">
        <v>45</v>
      </c>
      <c r="AE145" s="115">
        <v>1209</v>
      </c>
      <c r="AF145" s="56"/>
      <c r="AG145" s="56"/>
      <c r="AH145" s="56"/>
      <c r="AI145" s="57" t="s">
        <v>169</v>
      </c>
      <c r="AJ145" s="115" t="s">
        <v>81</v>
      </c>
      <c r="AK145" s="57" t="s">
        <v>170</v>
      </c>
      <c r="AL145" s="57" t="s">
        <v>83</v>
      </c>
      <c r="AM145" s="156">
        <v>4904</v>
      </c>
      <c r="AN145" s="115">
        <v>476</v>
      </c>
      <c r="AO145" s="115">
        <v>24</v>
      </c>
      <c r="AP145" s="115">
        <v>176</v>
      </c>
      <c r="AQ145" s="115">
        <v>0</v>
      </c>
      <c r="AR145" s="115">
        <v>1943</v>
      </c>
      <c r="AS145" s="115">
        <v>143</v>
      </c>
      <c r="AT145" s="115">
        <v>240</v>
      </c>
      <c r="AU145" s="278">
        <f t="shared" si="23"/>
        <v>3002</v>
      </c>
      <c r="AV145" s="279">
        <v>178</v>
      </c>
      <c r="AW145" s="75" t="s">
        <v>84</v>
      </c>
      <c r="AX145" s="75" t="s">
        <v>79</v>
      </c>
      <c r="AY145" s="75" t="s">
        <v>85</v>
      </c>
      <c r="AZ145" s="202">
        <v>1730</v>
      </c>
      <c r="BA145" s="75">
        <v>21</v>
      </c>
      <c r="BB145" s="75">
        <v>37</v>
      </c>
      <c r="BC145" s="75">
        <v>19</v>
      </c>
      <c r="BD145" s="34"/>
      <c r="BE145" s="34"/>
      <c r="BF145" s="75">
        <f t="shared" si="24"/>
        <v>519.3</v>
      </c>
      <c r="BG145" s="109">
        <v>0</v>
      </c>
      <c r="BH145" s="109">
        <v>0</v>
      </c>
      <c r="BI145" s="109">
        <v>0</v>
      </c>
      <c r="BJ145" s="109">
        <v>0</v>
      </c>
      <c r="BK145" s="125">
        <v>1092.5</v>
      </c>
      <c r="BL145" s="75">
        <v>0</v>
      </c>
      <c r="BM145" s="75">
        <v>11.7</v>
      </c>
    </row>
    <row r="146" spans="1:65" ht="11.25" customHeight="1">
      <c r="A146" s="272">
        <v>9</v>
      </c>
      <c r="B146" s="282" t="s">
        <v>75</v>
      </c>
      <c r="C146" s="125">
        <v>33</v>
      </c>
      <c r="D146" s="283">
        <v>1980</v>
      </c>
      <c r="E146" s="283">
        <v>5</v>
      </c>
      <c r="F146" s="283">
        <v>1</v>
      </c>
      <c r="G146" s="283">
        <v>55</v>
      </c>
      <c r="H146" s="115">
        <v>0</v>
      </c>
      <c r="I146" s="115">
        <v>114.8</v>
      </c>
      <c r="J146" s="56">
        <v>188.7</v>
      </c>
      <c r="K146" s="56">
        <v>0</v>
      </c>
      <c r="L146" s="125">
        <v>493.7</v>
      </c>
      <c r="M146" s="125">
        <v>493.7</v>
      </c>
      <c r="N146" s="115">
        <v>0</v>
      </c>
      <c r="O146" s="56">
        <v>0</v>
      </c>
      <c r="P146" s="56">
        <v>0</v>
      </c>
      <c r="Q146" s="126">
        <v>2005.5</v>
      </c>
      <c r="R146" s="127">
        <v>54.5</v>
      </c>
      <c r="S146" s="117">
        <f t="shared" si="21"/>
        <v>2060</v>
      </c>
      <c r="T146" s="115">
        <f>I146:I211+J146:J211+K146:K211</f>
        <v>303.5</v>
      </c>
      <c r="U146" s="133">
        <f t="shared" si="22"/>
        <v>2857.2</v>
      </c>
      <c r="V146" s="274">
        <v>2257</v>
      </c>
      <c r="W146" s="284">
        <v>9366</v>
      </c>
      <c r="X146" s="285">
        <v>14.5</v>
      </c>
      <c r="Y146" s="275"/>
      <c r="Z146" s="266"/>
      <c r="AA146" s="121" t="s">
        <v>165</v>
      </c>
      <c r="AB146" s="56" t="s">
        <v>78</v>
      </c>
      <c r="AC146" s="56" t="s">
        <v>79</v>
      </c>
      <c r="AD146" s="121" t="s">
        <v>45</v>
      </c>
      <c r="AE146" s="115">
        <v>600</v>
      </c>
      <c r="AF146" s="56"/>
      <c r="AG146" s="56"/>
      <c r="AH146" s="56"/>
      <c r="AI146" s="57" t="s">
        <v>169</v>
      </c>
      <c r="AJ146" s="115" t="s">
        <v>81</v>
      </c>
      <c r="AK146" s="57" t="s">
        <v>170</v>
      </c>
      <c r="AL146" s="57" t="s">
        <v>83</v>
      </c>
      <c r="AM146" s="156">
        <v>2124</v>
      </c>
      <c r="AN146" s="115">
        <v>160</v>
      </c>
      <c r="AO146" s="115">
        <v>16</v>
      </c>
      <c r="AP146" s="115">
        <v>136</v>
      </c>
      <c r="AQ146" s="115">
        <v>0</v>
      </c>
      <c r="AR146" s="115">
        <v>1170</v>
      </c>
      <c r="AS146" s="115">
        <v>10</v>
      </c>
      <c r="AT146" s="115">
        <v>3</v>
      </c>
      <c r="AU146" s="286">
        <f t="shared" si="23"/>
        <v>1495</v>
      </c>
      <c r="AV146" s="279">
        <v>127</v>
      </c>
      <c r="AW146" s="75" t="s">
        <v>84</v>
      </c>
      <c r="AX146" s="75" t="s">
        <v>79</v>
      </c>
      <c r="AY146" s="75" t="s">
        <v>85</v>
      </c>
      <c r="AZ146" s="202">
        <v>920</v>
      </c>
      <c r="BA146" s="75">
        <v>59</v>
      </c>
      <c r="BB146" s="75">
        <v>7</v>
      </c>
      <c r="BC146" s="75">
        <v>4</v>
      </c>
      <c r="BD146" s="34"/>
      <c r="BE146" s="34"/>
      <c r="BF146" s="75">
        <f t="shared" si="24"/>
        <v>303.5</v>
      </c>
      <c r="BG146" s="109">
        <v>0</v>
      </c>
      <c r="BH146" s="109">
        <v>0</v>
      </c>
      <c r="BI146" s="109">
        <v>0</v>
      </c>
      <c r="BJ146" s="109">
        <v>0</v>
      </c>
      <c r="BK146" s="125">
        <v>493.7</v>
      </c>
      <c r="BL146" s="75">
        <v>0</v>
      </c>
      <c r="BM146" s="75">
        <v>7.2</v>
      </c>
    </row>
    <row r="147" spans="1:65" s="218" customFormat="1" ht="11.25" customHeight="1">
      <c r="A147" s="272">
        <v>10</v>
      </c>
      <c r="B147" s="287" t="s">
        <v>75</v>
      </c>
      <c r="C147" s="125">
        <v>35</v>
      </c>
      <c r="D147" s="283">
        <v>1981</v>
      </c>
      <c r="E147" s="283">
        <v>5</v>
      </c>
      <c r="F147" s="283">
        <v>1</v>
      </c>
      <c r="G147" s="283">
        <v>70</v>
      </c>
      <c r="H147" s="115">
        <v>0</v>
      </c>
      <c r="I147" s="115">
        <v>117.5</v>
      </c>
      <c r="J147" s="56">
        <v>183.3</v>
      </c>
      <c r="K147" s="56">
        <v>0</v>
      </c>
      <c r="L147" s="125">
        <v>495.6</v>
      </c>
      <c r="M147" s="56">
        <v>342.1</v>
      </c>
      <c r="N147" s="115">
        <v>0</v>
      </c>
      <c r="O147" s="56">
        <v>153.5</v>
      </c>
      <c r="P147" s="56">
        <v>0</v>
      </c>
      <c r="Q147" s="126">
        <v>1954.7</v>
      </c>
      <c r="R147" s="127">
        <v>181.6</v>
      </c>
      <c r="S147" s="117">
        <f t="shared" si="21"/>
        <v>2289.8</v>
      </c>
      <c r="T147" s="115">
        <f>I147:I211+J147:J211+K147:K211</f>
        <v>300.8</v>
      </c>
      <c r="U147" s="133">
        <f t="shared" si="22"/>
        <v>2932.7000000000003</v>
      </c>
      <c r="V147" s="57">
        <v>2268.1</v>
      </c>
      <c r="W147" s="284">
        <v>9965</v>
      </c>
      <c r="X147" s="285">
        <v>14.5</v>
      </c>
      <c r="Y147" s="275"/>
      <c r="Z147" s="266"/>
      <c r="AA147" s="121" t="s">
        <v>165</v>
      </c>
      <c r="AB147" s="56" t="s">
        <v>78</v>
      </c>
      <c r="AC147" s="56" t="s">
        <v>79</v>
      </c>
      <c r="AD147" s="121" t="s">
        <v>45</v>
      </c>
      <c r="AE147" s="115">
        <v>625</v>
      </c>
      <c r="AF147" s="56"/>
      <c r="AG147" s="56"/>
      <c r="AH147" s="56"/>
      <c r="AI147" s="57" t="s">
        <v>169</v>
      </c>
      <c r="AJ147" s="115" t="s">
        <v>81</v>
      </c>
      <c r="AK147" s="57" t="s">
        <v>172</v>
      </c>
      <c r="AL147" s="57" t="s">
        <v>83</v>
      </c>
      <c r="AM147" s="115">
        <v>0</v>
      </c>
      <c r="AN147" s="115">
        <v>158</v>
      </c>
      <c r="AO147" s="115">
        <v>16</v>
      </c>
      <c r="AP147" s="115">
        <v>118</v>
      </c>
      <c r="AQ147" s="115">
        <v>0</v>
      </c>
      <c r="AR147" s="115">
        <v>1178</v>
      </c>
      <c r="AS147" s="115">
        <v>32</v>
      </c>
      <c r="AT147" s="115">
        <v>4</v>
      </c>
      <c r="AU147" s="288">
        <f t="shared" si="23"/>
        <v>1506</v>
      </c>
      <c r="AV147" s="279">
        <v>138</v>
      </c>
      <c r="AW147" s="75" t="s">
        <v>84</v>
      </c>
      <c r="AX147" s="75" t="s">
        <v>79</v>
      </c>
      <c r="AY147" s="75" t="s">
        <v>85</v>
      </c>
      <c r="AZ147" s="202">
        <v>905</v>
      </c>
      <c r="BA147" s="75">
        <v>99</v>
      </c>
      <c r="BB147" s="75"/>
      <c r="BC147" s="75"/>
      <c r="BD147" s="34"/>
      <c r="BE147" s="34"/>
      <c r="BF147" s="75">
        <f t="shared" si="24"/>
        <v>300.8</v>
      </c>
      <c r="BG147" s="109">
        <v>0</v>
      </c>
      <c r="BH147" s="109">
        <v>0</v>
      </c>
      <c r="BI147" s="109">
        <v>0</v>
      </c>
      <c r="BJ147" s="109">
        <v>0</v>
      </c>
      <c r="BK147" s="56">
        <v>342.1</v>
      </c>
      <c r="BL147" s="75">
        <v>0</v>
      </c>
      <c r="BM147" s="75">
        <v>4.3</v>
      </c>
    </row>
    <row r="148" spans="1:65" ht="11.25" customHeight="1">
      <c r="A148" s="272">
        <v>11</v>
      </c>
      <c r="B148" s="287" t="s">
        <v>75</v>
      </c>
      <c r="C148" s="125">
        <v>37</v>
      </c>
      <c r="D148" s="283">
        <v>1988</v>
      </c>
      <c r="E148" s="283">
        <v>5</v>
      </c>
      <c r="F148" s="283">
        <v>8</v>
      </c>
      <c r="G148" s="283">
        <v>120</v>
      </c>
      <c r="H148" s="115">
        <v>0</v>
      </c>
      <c r="I148" s="115">
        <v>580.4</v>
      </c>
      <c r="J148" s="56">
        <v>0</v>
      </c>
      <c r="K148" s="56">
        <v>0</v>
      </c>
      <c r="L148" s="125">
        <v>1324</v>
      </c>
      <c r="M148" s="125">
        <v>1324</v>
      </c>
      <c r="N148" s="56">
        <v>0</v>
      </c>
      <c r="O148" s="56">
        <v>0</v>
      </c>
      <c r="P148" s="56">
        <v>0</v>
      </c>
      <c r="Q148" s="126">
        <v>5590.4</v>
      </c>
      <c r="R148" s="127">
        <v>0</v>
      </c>
      <c r="S148" s="117">
        <f t="shared" si="21"/>
        <v>5590.4</v>
      </c>
      <c r="T148" s="115">
        <f>I148:I211+J148:J211+K148:K211</f>
        <v>580.4</v>
      </c>
      <c r="U148" s="133">
        <f t="shared" si="22"/>
        <v>7494.799999999999</v>
      </c>
      <c r="V148" s="274">
        <v>5592.8</v>
      </c>
      <c r="W148" s="284">
        <v>12191</v>
      </c>
      <c r="X148" s="285">
        <v>14.2</v>
      </c>
      <c r="Y148" s="275"/>
      <c r="Z148" s="266"/>
      <c r="AA148" s="121" t="s">
        <v>165</v>
      </c>
      <c r="AB148" s="56" t="s">
        <v>78</v>
      </c>
      <c r="AC148" s="56" t="s">
        <v>79</v>
      </c>
      <c r="AD148" s="121" t="s">
        <v>45</v>
      </c>
      <c r="AE148" s="115">
        <v>1900</v>
      </c>
      <c r="AF148" s="56"/>
      <c r="AG148" s="56"/>
      <c r="AH148" s="56"/>
      <c r="AI148" s="57" t="s">
        <v>169</v>
      </c>
      <c r="AJ148" s="115" t="s">
        <v>81</v>
      </c>
      <c r="AK148" s="57" t="s">
        <v>170</v>
      </c>
      <c r="AL148" s="49" t="s">
        <v>107</v>
      </c>
      <c r="AM148" s="156">
        <v>6630</v>
      </c>
      <c r="AN148" s="115">
        <v>400</v>
      </c>
      <c r="AO148" s="115">
        <v>230</v>
      </c>
      <c r="AP148" s="115">
        <v>285</v>
      </c>
      <c r="AQ148" s="115">
        <v>436</v>
      </c>
      <c r="AR148" s="115">
        <v>4006</v>
      </c>
      <c r="AS148" s="115">
        <v>124</v>
      </c>
      <c r="AT148" s="115">
        <v>290</v>
      </c>
      <c r="AU148" s="278">
        <f t="shared" si="23"/>
        <v>5771</v>
      </c>
      <c r="AV148" s="279">
        <v>266</v>
      </c>
      <c r="AW148" s="75" t="s">
        <v>84</v>
      </c>
      <c r="AX148" s="75" t="s">
        <v>79</v>
      </c>
      <c r="AY148" s="75" t="s">
        <v>85</v>
      </c>
      <c r="AZ148" s="202">
        <v>675</v>
      </c>
      <c r="BA148" s="75">
        <v>41</v>
      </c>
      <c r="BB148" s="75">
        <v>48</v>
      </c>
      <c r="BC148" s="75">
        <v>31</v>
      </c>
      <c r="BD148" s="34"/>
      <c r="BE148" s="34"/>
      <c r="BF148" s="75">
        <f t="shared" si="24"/>
        <v>580.4</v>
      </c>
      <c r="BG148" s="109">
        <v>0</v>
      </c>
      <c r="BH148" s="109">
        <v>0</v>
      </c>
      <c r="BI148" s="109">
        <v>0</v>
      </c>
      <c r="BJ148" s="109">
        <v>0</v>
      </c>
      <c r="BK148" s="125">
        <v>1324</v>
      </c>
      <c r="BL148" s="75">
        <v>0</v>
      </c>
      <c r="BM148" s="75">
        <v>19.68</v>
      </c>
    </row>
    <row r="149" spans="1:65" ht="11.25" customHeight="1">
      <c r="A149" s="272">
        <v>12</v>
      </c>
      <c r="B149" s="273" t="s">
        <v>173</v>
      </c>
      <c r="C149" s="125">
        <v>10</v>
      </c>
      <c r="D149" s="273">
        <v>1959</v>
      </c>
      <c r="E149" s="273">
        <v>3</v>
      </c>
      <c r="F149" s="273">
        <v>3</v>
      </c>
      <c r="G149" s="273">
        <v>36</v>
      </c>
      <c r="H149" s="115">
        <v>0</v>
      </c>
      <c r="I149" s="115">
        <v>106.5</v>
      </c>
      <c r="J149" s="56">
        <v>0</v>
      </c>
      <c r="K149" s="56">
        <v>0</v>
      </c>
      <c r="L149" s="125">
        <v>519.8</v>
      </c>
      <c r="M149" s="125">
        <v>519.8</v>
      </c>
      <c r="N149" s="56">
        <v>0</v>
      </c>
      <c r="O149" s="56">
        <v>0</v>
      </c>
      <c r="P149" s="56">
        <v>0</v>
      </c>
      <c r="Q149" s="126">
        <v>1496.1</v>
      </c>
      <c r="R149" s="127">
        <v>0</v>
      </c>
      <c r="S149" s="117">
        <f t="shared" si="21"/>
        <v>1496.1</v>
      </c>
      <c r="T149" s="115">
        <f>I149:I211+J149:J211+K149:K211</f>
        <v>106.5</v>
      </c>
      <c r="U149" s="133">
        <f t="shared" si="22"/>
        <v>2122.3999999999996</v>
      </c>
      <c r="V149" s="274">
        <v>1492.2</v>
      </c>
      <c r="W149" s="272">
        <v>8060</v>
      </c>
      <c r="X149" s="57">
        <v>9.4</v>
      </c>
      <c r="Y149" s="275"/>
      <c r="Z149" s="266"/>
      <c r="AA149" s="121" t="s">
        <v>165</v>
      </c>
      <c r="AB149" s="56" t="s">
        <v>78</v>
      </c>
      <c r="AC149" s="56" t="s">
        <v>79</v>
      </c>
      <c r="AD149" s="121" t="s">
        <v>45</v>
      </c>
      <c r="AE149" s="115"/>
      <c r="AF149" s="56">
        <v>872</v>
      </c>
      <c r="AG149" s="56"/>
      <c r="AH149" s="56"/>
      <c r="AI149" s="272" t="s">
        <v>169</v>
      </c>
      <c r="AJ149" s="115" t="s">
        <v>81</v>
      </c>
      <c r="AK149" s="272" t="s">
        <v>171</v>
      </c>
      <c r="AL149" s="49" t="s">
        <v>107</v>
      </c>
      <c r="AM149" s="156">
        <v>2078</v>
      </c>
      <c r="AN149" s="115">
        <v>354</v>
      </c>
      <c r="AO149" s="115">
        <v>134</v>
      </c>
      <c r="AP149" s="115">
        <v>118.8</v>
      </c>
      <c r="AQ149" s="115">
        <v>0</v>
      </c>
      <c r="AR149" s="115">
        <v>833.8</v>
      </c>
      <c r="AS149" s="115">
        <v>559.2</v>
      </c>
      <c r="AT149" s="115">
        <v>0</v>
      </c>
      <c r="AU149" s="289">
        <f t="shared" si="23"/>
        <v>1999.8</v>
      </c>
      <c r="AV149" s="279">
        <v>67</v>
      </c>
      <c r="AW149" s="75" t="s">
        <v>84</v>
      </c>
      <c r="AX149" s="75" t="s">
        <v>79</v>
      </c>
      <c r="AY149" s="75" t="s">
        <v>85</v>
      </c>
      <c r="AZ149" s="202">
        <v>1350</v>
      </c>
      <c r="BA149" s="75">
        <v>6</v>
      </c>
      <c r="BB149" s="75">
        <v>27</v>
      </c>
      <c r="BC149" s="75">
        <v>3</v>
      </c>
      <c r="BD149" s="34"/>
      <c r="BE149" s="34"/>
      <c r="BF149" s="75">
        <f t="shared" si="24"/>
        <v>106.5</v>
      </c>
      <c r="BG149" s="109">
        <v>0</v>
      </c>
      <c r="BH149" s="109">
        <v>0</v>
      </c>
      <c r="BI149" s="109">
        <v>0</v>
      </c>
      <c r="BJ149" s="109">
        <v>0</v>
      </c>
      <c r="BK149" s="125">
        <v>519.8</v>
      </c>
      <c r="BL149" s="75">
        <v>688.9</v>
      </c>
      <c r="BM149" s="75">
        <v>8.4</v>
      </c>
    </row>
    <row r="150" spans="1:65" ht="11.25" customHeight="1">
      <c r="A150" s="272">
        <v>13</v>
      </c>
      <c r="B150" s="273" t="s">
        <v>173</v>
      </c>
      <c r="C150" s="125">
        <v>11</v>
      </c>
      <c r="D150" s="273">
        <v>1959</v>
      </c>
      <c r="E150" s="273">
        <v>2</v>
      </c>
      <c r="F150" s="273">
        <v>2</v>
      </c>
      <c r="G150" s="273">
        <v>27</v>
      </c>
      <c r="H150" s="115">
        <v>0</v>
      </c>
      <c r="I150" s="115">
        <v>31.6</v>
      </c>
      <c r="J150" s="56">
        <v>0</v>
      </c>
      <c r="K150" s="56">
        <v>0</v>
      </c>
      <c r="L150" s="125">
        <v>0</v>
      </c>
      <c r="M150" s="50">
        <v>0</v>
      </c>
      <c r="N150" s="56">
        <v>0</v>
      </c>
      <c r="O150" s="56">
        <v>0</v>
      </c>
      <c r="P150" s="56">
        <v>0</v>
      </c>
      <c r="Q150" s="126">
        <v>716.2</v>
      </c>
      <c r="R150" s="127">
        <v>19.4</v>
      </c>
      <c r="S150" s="117">
        <f t="shared" si="21"/>
        <v>735.6</v>
      </c>
      <c r="T150" s="115">
        <f>I150:I211+J150:J211+K150:K211</f>
        <v>31.6</v>
      </c>
      <c r="U150" s="133">
        <f t="shared" si="22"/>
        <v>767.2</v>
      </c>
      <c r="V150" s="274">
        <v>716.2</v>
      </c>
      <c r="W150" s="272">
        <v>3487</v>
      </c>
      <c r="X150" s="57">
        <v>6.6</v>
      </c>
      <c r="Y150" s="275"/>
      <c r="Z150" s="266"/>
      <c r="AA150" s="121" t="s">
        <v>165</v>
      </c>
      <c r="AB150" s="56" t="s">
        <v>78</v>
      </c>
      <c r="AC150" s="56" t="s">
        <v>79</v>
      </c>
      <c r="AD150" s="121" t="s">
        <v>45</v>
      </c>
      <c r="AE150" s="115"/>
      <c r="AF150" s="56">
        <v>634</v>
      </c>
      <c r="AG150" s="56"/>
      <c r="AH150" s="56"/>
      <c r="AI150" s="272" t="s">
        <v>174</v>
      </c>
      <c r="AJ150" s="115" t="s">
        <v>81</v>
      </c>
      <c r="AK150" s="272" t="s">
        <v>171</v>
      </c>
      <c r="AL150" s="57" t="s">
        <v>83</v>
      </c>
      <c r="AM150" s="156">
        <v>1488</v>
      </c>
      <c r="AN150" s="115">
        <v>0</v>
      </c>
      <c r="AO150" s="115">
        <v>3</v>
      </c>
      <c r="AP150" s="115">
        <v>102</v>
      </c>
      <c r="AQ150" s="115">
        <v>0</v>
      </c>
      <c r="AR150" s="115">
        <v>818</v>
      </c>
      <c r="AS150" s="115">
        <v>36</v>
      </c>
      <c r="AT150" s="115">
        <v>0</v>
      </c>
      <c r="AU150" s="278">
        <f t="shared" si="23"/>
        <v>959</v>
      </c>
      <c r="AV150" s="279">
        <v>41</v>
      </c>
      <c r="AW150" s="75" t="s">
        <v>84</v>
      </c>
      <c r="AX150" s="75" t="s">
        <v>79</v>
      </c>
      <c r="AY150" s="75" t="s">
        <v>85</v>
      </c>
      <c r="AZ150" s="202">
        <v>460</v>
      </c>
      <c r="BA150" s="75">
        <v>21</v>
      </c>
      <c r="BB150" s="75">
        <v>6</v>
      </c>
      <c r="BC150" s="75"/>
      <c r="BD150" s="34"/>
      <c r="BE150" s="34"/>
      <c r="BF150" s="75">
        <f t="shared" si="24"/>
        <v>31.6</v>
      </c>
      <c r="BG150" s="109">
        <v>0</v>
      </c>
      <c r="BH150" s="109">
        <v>0</v>
      </c>
      <c r="BI150" s="109">
        <v>0</v>
      </c>
      <c r="BJ150" s="109">
        <v>0</v>
      </c>
      <c r="BK150" s="50">
        <v>0</v>
      </c>
      <c r="BL150" s="75">
        <v>528.4</v>
      </c>
      <c r="BM150" s="75">
        <v>3.32</v>
      </c>
    </row>
    <row r="151" spans="1:65" ht="11.25" customHeight="1">
      <c r="A151" s="272">
        <v>14</v>
      </c>
      <c r="B151" s="273" t="s">
        <v>173</v>
      </c>
      <c r="C151" s="125">
        <v>13</v>
      </c>
      <c r="D151" s="273">
        <v>1961</v>
      </c>
      <c r="E151" s="273">
        <v>2</v>
      </c>
      <c r="F151" s="273">
        <v>1</v>
      </c>
      <c r="G151" s="273">
        <v>13</v>
      </c>
      <c r="H151" s="115">
        <v>0</v>
      </c>
      <c r="I151" s="115">
        <v>30.9</v>
      </c>
      <c r="J151" s="56">
        <v>0</v>
      </c>
      <c r="K151" s="56">
        <v>0</v>
      </c>
      <c r="L151" s="125">
        <v>0</v>
      </c>
      <c r="M151" s="50">
        <v>0</v>
      </c>
      <c r="N151" s="56">
        <v>0</v>
      </c>
      <c r="O151" s="56">
        <v>0</v>
      </c>
      <c r="P151" s="56">
        <v>0</v>
      </c>
      <c r="Q151" s="126">
        <v>376.5</v>
      </c>
      <c r="R151" s="127">
        <v>360</v>
      </c>
      <c r="S151" s="117">
        <f t="shared" si="21"/>
        <v>736.5</v>
      </c>
      <c r="T151" s="115">
        <f>I151:I211+J151:J211+K151:K211</f>
        <v>30.9</v>
      </c>
      <c r="U151" s="133">
        <f t="shared" si="22"/>
        <v>767.4</v>
      </c>
      <c r="V151" s="274">
        <v>376.5</v>
      </c>
      <c r="W151" s="272">
        <v>3593</v>
      </c>
      <c r="X151" s="57">
        <v>6.8</v>
      </c>
      <c r="Y151" s="275"/>
      <c r="Z151" s="266"/>
      <c r="AA151" s="121" t="s">
        <v>165</v>
      </c>
      <c r="AB151" s="56" t="s">
        <v>78</v>
      </c>
      <c r="AC151" s="56" t="s">
        <v>79</v>
      </c>
      <c r="AD151" s="121" t="s">
        <v>45</v>
      </c>
      <c r="AE151" s="115"/>
      <c r="AF151" s="56">
        <v>634</v>
      </c>
      <c r="AG151" s="56"/>
      <c r="AH151" s="56"/>
      <c r="AI151" s="272" t="s">
        <v>174</v>
      </c>
      <c r="AJ151" s="115" t="s">
        <v>81</v>
      </c>
      <c r="AK151" s="272" t="s">
        <v>171</v>
      </c>
      <c r="AL151" s="57" t="s">
        <v>83</v>
      </c>
      <c r="AM151" s="156">
        <v>1369</v>
      </c>
      <c r="AN151" s="115">
        <v>0</v>
      </c>
      <c r="AO151" s="115">
        <v>3</v>
      </c>
      <c r="AP151" s="115">
        <v>111</v>
      </c>
      <c r="AQ151" s="115">
        <v>0</v>
      </c>
      <c r="AR151" s="115">
        <v>686</v>
      </c>
      <c r="AS151" s="115">
        <v>40</v>
      </c>
      <c r="AT151" s="115">
        <v>0</v>
      </c>
      <c r="AU151" s="278">
        <f t="shared" si="23"/>
        <v>840</v>
      </c>
      <c r="AV151" s="279">
        <v>27</v>
      </c>
      <c r="AW151" s="75" t="s">
        <v>84</v>
      </c>
      <c r="AX151" s="75" t="s">
        <v>79</v>
      </c>
      <c r="AY151" s="75" t="s">
        <v>85</v>
      </c>
      <c r="AZ151" s="202">
        <v>298</v>
      </c>
      <c r="BA151" s="75">
        <v>7</v>
      </c>
      <c r="BB151" s="75">
        <v>4</v>
      </c>
      <c r="BC151" s="75"/>
      <c r="BD151" s="34"/>
      <c r="BE151" s="34"/>
      <c r="BF151" s="75">
        <f t="shared" si="24"/>
        <v>30.9</v>
      </c>
      <c r="BG151" s="109">
        <v>0</v>
      </c>
      <c r="BH151" s="109">
        <v>0</v>
      </c>
      <c r="BI151" s="109">
        <v>0</v>
      </c>
      <c r="BJ151" s="109">
        <v>0</v>
      </c>
      <c r="BK151" s="50">
        <v>0</v>
      </c>
      <c r="BL151" s="75">
        <v>528.4</v>
      </c>
      <c r="BM151" s="75">
        <v>4.2</v>
      </c>
    </row>
    <row r="152" spans="1:65" ht="11.25" customHeight="1">
      <c r="A152" s="272">
        <v>15</v>
      </c>
      <c r="B152" s="273" t="s">
        <v>173</v>
      </c>
      <c r="C152" s="125">
        <v>17</v>
      </c>
      <c r="D152" s="273">
        <v>1957</v>
      </c>
      <c r="E152" s="273">
        <v>2</v>
      </c>
      <c r="F152" s="273">
        <v>2</v>
      </c>
      <c r="G152" s="273">
        <v>8</v>
      </c>
      <c r="H152" s="115">
        <v>0</v>
      </c>
      <c r="I152" s="115">
        <v>55.8</v>
      </c>
      <c r="J152" s="56">
        <v>0</v>
      </c>
      <c r="K152" s="56">
        <v>0</v>
      </c>
      <c r="L152" s="125">
        <v>0</v>
      </c>
      <c r="M152" s="50">
        <v>0</v>
      </c>
      <c r="N152" s="56">
        <v>0</v>
      </c>
      <c r="O152" s="56">
        <v>0</v>
      </c>
      <c r="P152" s="56">
        <v>0</v>
      </c>
      <c r="Q152" s="126">
        <v>420.3</v>
      </c>
      <c r="R152" s="127">
        <v>0</v>
      </c>
      <c r="S152" s="117">
        <f t="shared" si="21"/>
        <v>420.3</v>
      </c>
      <c r="T152" s="115">
        <f>I152:I211+J152:J211+K152:K211</f>
        <v>55.8</v>
      </c>
      <c r="U152" s="133">
        <f t="shared" si="22"/>
        <v>476.1</v>
      </c>
      <c r="V152" s="274">
        <v>418.3</v>
      </c>
      <c r="W152" s="272">
        <v>2358</v>
      </c>
      <c r="X152" s="57">
        <v>7.4</v>
      </c>
      <c r="Y152" s="275"/>
      <c r="Z152" s="266"/>
      <c r="AA152" s="121" t="s">
        <v>165</v>
      </c>
      <c r="AB152" s="56" t="s">
        <v>78</v>
      </c>
      <c r="AC152" s="56" t="s">
        <v>79</v>
      </c>
      <c r="AD152" s="121" t="s">
        <v>45</v>
      </c>
      <c r="AE152" s="115"/>
      <c r="AF152" s="56">
        <v>427</v>
      </c>
      <c r="AG152" s="56"/>
      <c r="AH152" s="56"/>
      <c r="AI152" s="272" t="s">
        <v>169</v>
      </c>
      <c r="AJ152" s="115" t="s">
        <v>81</v>
      </c>
      <c r="AK152" s="272" t="s">
        <v>171</v>
      </c>
      <c r="AL152" s="115" t="s">
        <v>109</v>
      </c>
      <c r="AM152" s="156">
        <v>923</v>
      </c>
      <c r="AN152" s="115">
        <v>0</v>
      </c>
      <c r="AO152" s="115">
        <v>2</v>
      </c>
      <c r="AP152" s="115">
        <v>102</v>
      </c>
      <c r="AQ152" s="115">
        <v>0</v>
      </c>
      <c r="AR152" s="115">
        <v>541</v>
      </c>
      <c r="AS152" s="115">
        <v>3</v>
      </c>
      <c r="AT152" s="115">
        <v>0</v>
      </c>
      <c r="AU152" s="278">
        <f t="shared" si="23"/>
        <v>648</v>
      </c>
      <c r="AV152" s="279">
        <v>20</v>
      </c>
      <c r="AW152" s="75" t="s">
        <v>97</v>
      </c>
      <c r="AX152" s="30" t="s">
        <v>130</v>
      </c>
      <c r="AY152" s="75" t="s">
        <v>85</v>
      </c>
      <c r="AZ152" s="202">
        <v>163</v>
      </c>
      <c r="BA152" s="75"/>
      <c r="BB152" s="75">
        <v>4</v>
      </c>
      <c r="BC152" s="75">
        <v>4</v>
      </c>
      <c r="BD152" s="34"/>
      <c r="BE152" s="34"/>
      <c r="BF152" s="75">
        <f t="shared" si="24"/>
        <v>55.8</v>
      </c>
      <c r="BG152" s="109">
        <v>0</v>
      </c>
      <c r="BH152" s="109">
        <v>0</v>
      </c>
      <c r="BI152" s="109">
        <v>0</v>
      </c>
      <c r="BJ152" s="109">
        <v>0</v>
      </c>
      <c r="BK152" s="50">
        <v>0</v>
      </c>
      <c r="BL152" s="75">
        <v>416</v>
      </c>
      <c r="BM152" s="75">
        <v>5</v>
      </c>
    </row>
    <row r="153" spans="1:65" ht="11.25" customHeight="1">
      <c r="A153" s="272">
        <v>16</v>
      </c>
      <c r="B153" s="273" t="s">
        <v>173</v>
      </c>
      <c r="C153" s="125">
        <v>19</v>
      </c>
      <c r="D153" s="273">
        <v>1957</v>
      </c>
      <c r="E153" s="273">
        <v>2</v>
      </c>
      <c r="F153" s="273">
        <v>2</v>
      </c>
      <c r="G153" s="273">
        <v>8</v>
      </c>
      <c r="H153" s="115">
        <v>0</v>
      </c>
      <c r="I153" s="115">
        <v>57.2</v>
      </c>
      <c r="J153" s="56">
        <v>0</v>
      </c>
      <c r="K153" s="56">
        <v>0</v>
      </c>
      <c r="L153" s="125">
        <v>0</v>
      </c>
      <c r="M153" s="50">
        <v>0</v>
      </c>
      <c r="N153" s="56">
        <v>0</v>
      </c>
      <c r="O153" s="56">
        <v>0</v>
      </c>
      <c r="P153" s="56">
        <v>0</v>
      </c>
      <c r="Q153" s="126">
        <v>421.8</v>
      </c>
      <c r="R153" s="127">
        <v>0</v>
      </c>
      <c r="S153" s="117">
        <f t="shared" si="21"/>
        <v>421.8</v>
      </c>
      <c r="T153" s="115">
        <f>I153:I211+J153:J211+K153:K211</f>
        <v>57.2</v>
      </c>
      <c r="U153" s="133">
        <f t="shared" si="22"/>
        <v>479</v>
      </c>
      <c r="V153" s="274">
        <v>421.8</v>
      </c>
      <c r="W153" s="272">
        <v>2358</v>
      </c>
      <c r="X153" s="57">
        <v>7.4</v>
      </c>
      <c r="Y153" s="275"/>
      <c r="Z153" s="266"/>
      <c r="AA153" s="121" t="s">
        <v>165</v>
      </c>
      <c r="AB153" s="56" t="s">
        <v>78</v>
      </c>
      <c r="AC153" s="56" t="s">
        <v>79</v>
      </c>
      <c r="AD153" s="121" t="s">
        <v>45</v>
      </c>
      <c r="AE153" s="115"/>
      <c r="AF153" s="56">
        <v>427</v>
      </c>
      <c r="AG153" s="56"/>
      <c r="AH153" s="56"/>
      <c r="AI153" s="272" t="s">
        <v>169</v>
      </c>
      <c r="AJ153" s="115" t="s">
        <v>81</v>
      </c>
      <c r="AK153" s="272" t="s">
        <v>171</v>
      </c>
      <c r="AL153" s="49" t="s">
        <v>107</v>
      </c>
      <c r="AM153" s="156">
        <v>858</v>
      </c>
      <c r="AN153" s="115">
        <v>90</v>
      </c>
      <c r="AO153" s="115">
        <v>14</v>
      </c>
      <c r="AP153" s="115">
        <v>75</v>
      </c>
      <c r="AQ153" s="115">
        <v>0</v>
      </c>
      <c r="AR153" s="115">
        <v>350</v>
      </c>
      <c r="AS153" s="115">
        <v>4</v>
      </c>
      <c r="AT153" s="115">
        <v>6</v>
      </c>
      <c r="AU153" s="278">
        <f t="shared" si="23"/>
        <v>539</v>
      </c>
      <c r="AV153" s="279">
        <v>21</v>
      </c>
      <c r="AW153" s="75" t="s">
        <v>97</v>
      </c>
      <c r="AX153" s="75" t="s">
        <v>79</v>
      </c>
      <c r="AY153" s="75" t="s">
        <v>85</v>
      </c>
      <c r="AZ153" s="202">
        <v>190</v>
      </c>
      <c r="BA153" s="75"/>
      <c r="BB153" s="75">
        <v>4</v>
      </c>
      <c r="BC153" s="75">
        <v>4</v>
      </c>
      <c r="BD153" s="34"/>
      <c r="BE153" s="34"/>
      <c r="BF153" s="75">
        <f t="shared" si="24"/>
        <v>57.2</v>
      </c>
      <c r="BG153" s="109">
        <v>0</v>
      </c>
      <c r="BH153" s="109">
        <v>0</v>
      </c>
      <c r="BI153" s="109">
        <v>0</v>
      </c>
      <c r="BJ153" s="109">
        <v>0</v>
      </c>
      <c r="BK153" s="50">
        <v>0</v>
      </c>
      <c r="BL153" s="75">
        <v>318</v>
      </c>
      <c r="BM153" s="75">
        <v>5</v>
      </c>
    </row>
    <row r="154" spans="1:65" ht="11.25" customHeight="1">
      <c r="A154" s="290">
        <v>17</v>
      </c>
      <c r="B154" s="273" t="s">
        <v>173</v>
      </c>
      <c r="C154" s="125" t="s">
        <v>175</v>
      </c>
      <c r="D154" s="273">
        <v>1993</v>
      </c>
      <c r="E154" s="273">
        <v>4</v>
      </c>
      <c r="F154" s="273">
        <v>2</v>
      </c>
      <c r="G154" s="273">
        <v>20</v>
      </c>
      <c r="H154" s="115">
        <v>0</v>
      </c>
      <c r="I154" s="115">
        <v>128.3</v>
      </c>
      <c r="J154" s="56">
        <v>0</v>
      </c>
      <c r="K154" s="56">
        <v>0</v>
      </c>
      <c r="L154" s="125">
        <v>275.4</v>
      </c>
      <c r="M154" s="125">
        <v>275.4</v>
      </c>
      <c r="N154" s="56">
        <v>0</v>
      </c>
      <c r="O154" s="56">
        <v>0</v>
      </c>
      <c r="P154" s="56">
        <v>0</v>
      </c>
      <c r="Q154" s="126">
        <v>1114.2</v>
      </c>
      <c r="R154" s="127">
        <v>0</v>
      </c>
      <c r="S154" s="117">
        <f t="shared" si="21"/>
        <v>1114.2</v>
      </c>
      <c r="T154" s="115">
        <f>I154:I211+J154:J211+K154:K211</f>
        <v>128.3</v>
      </c>
      <c r="U154" s="133">
        <f t="shared" si="22"/>
        <v>1517.9</v>
      </c>
      <c r="V154" s="274">
        <v>1114.2</v>
      </c>
      <c r="W154" s="272">
        <v>6382</v>
      </c>
      <c r="X154" s="57">
        <v>12</v>
      </c>
      <c r="Y154" s="275"/>
      <c r="Z154" s="266"/>
      <c r="AA154" s="121" t="s">
        <v>165</v>
      </c>
      <c r="AB154" s="56" t="s">
        <v>78</v>
      </c>
      <c r="AC154" s="56" t="s">
        <v>79</v>
      </c>
      <c r="AD154" s="121" t="s">
        <v>45</v>
      </c>
      <c r="AE154" s="115"/>
      <c r="AF154" s="56">
        <v>680</v>
      </c>
      <c r="AG154" s="56"/>
      <c r="AH154" s="56"/>
      <c r="AI154" s="272" t="s">
        <v>169</v>
      </c>
      <c r="AJ154" s="291" t="s">
        <v>176</v>
      </c>
      <c r="AK154" s="272" t="s">
        <v>171</v>
      </c>
      <c r="AL154" s="57" t="s">
        <v>83</v>
      </c>
      <c r="AM154" s="156">
        <v>1044</v>
      </c>
      <c r="AN154" s="115">
        <v>90</v>
      </c>
      <c r="AO154" s="115">
        <v>8</v>
      </c>
      <c r="AP154" s="115">
        <v>87</v>
      </c>
      <c r="AQ154" s="115">
        <v>0</v>
      </c>
      <c r="AR154" s="115">
        <v>409</v>
      </c>
      <c r="AS154" s="115">
        <v>4</v>
      </c>
      <c r="AT154" s="115">
        <v>6</v>
      </c>
      <c r="AU154" s="278">
        <f t="shared" si="23"/>
        <v>604</v>
      </c>
      <c r="AV154" s="279">
        <v>45</v>
      </c>
      <c r="AW154" s="75" t="s">
        <v>84</v>
      </c>
      <c r="AX154" s="30" t="s">
        <v>130</v>
      </c>
      <c r="AY154" s="75" t="s">
        <v>85</v>
      </c>
      <c r="AZ154" s="202">
        <v>280</v>
      </c>
      <c r="BA154" s="75">
        <v>4</v>
      </c>
      <c r="BB154" s="75">
        <v>8</v>
      </c>
      <c r="BC154" s="75">
        <v>8</v>
      </c>
      <c r="BD154" s="34"/>
      <c r="BE154" s="34"/>
      <c r="BF154" s="75">
        <f t="shared" si="24"/>
        <v>128.3</v>
      </c>
      <c r="BG154" s="109">
        <v>0</v>
      </c>
      <c r="BH154" s="109">
        <v>0</v>
      </c>
      <c r="BI154" s="109">
        <v>0</v>
      </c>
      <c r="BJ154" s="109">
        <v>0</v>
      </c>
      <c r="BK154" s="125">
        <v>275.4</v>
      </c>
      <c r="BL154" s="75">
        <v>440.2</v>
      </c>
      <c r="BM154" s="75">
        <v>4.8</v>
      </c>
    </row>
    <row r="155" spans="1:65" ht="11.25" customHeight="1">
      <c r="A155" s="272">
        <v>18</v>
      </c>
      <c r="B155" s="273" t="s">
        <v>173</v>
      </c>
      <c r="C155" s="125">
        <v>2</v>
      </c>
      <c r="D155" s="273">
        <v>1964</v>
      </c>
      <c r="E155" s="273">
        <v>5</v>
      </c>
      <c r="F155" s="273">
        <v>3</v>
      </c>
      <c r="G155" s="273">
        <v>48</v>
      </c>
      <c r="H155" s="115">
        <v>0</v>
      </c>
      <c r="I155" s="115">
        <v>180</v>
      </c>
      <c r="J155" s="56">
        <v>0</v>
      </c>
      <c r="K155" s="56">
        <v>0</v>
      </c>
      <c r="L155" s="125">
        <v>558.6</v>
      </c>
      <c r="M155" s="125">
        <v>558.6</v>
      </c>
      <c r="N155" s="56">
        <v>0</v>
      </c>
      <c r="O155" s="56">
        <v>0</v>
      </c>
      <c r="P155" s="56">
        <v>0</v>
      </c>
      <c r="Q155" s="126">
        <v>1994.1</v>
      </c>
      <c r="R155" s="127">
        <v>303.6</v>
      </c>
      <c r="S155" s="117">
        <f t="shared" si="21"/>
        <v>2297.7</v>
      </c>
      <c r="T155" s="115">
        <f>I155:I211+J155:J211+K155:K211</f>
        <v>180</v>
      </c>
      <c r="U155" s="133">
        <f t="shared" si="22"/>
        <v>3036.2999999999997</v>
      </c>
      <c r="V155" s="274">
        <v>1992.2</v>
      </c>
      <c r="W155" s="272">
        <v>10797</v>
      </c>
      <c r="X155" s="57">
        <v>15.5</v>
      </c>
      <c r="Y155" s="275"/>
      <c r="Z155" s="266"/>
      <c r="AA155" s="121" t="s">
        <v>165</v>
      </c>
      <c r="AB155" s="56" t="s">
        <v>78</v>
      </c>
      <c r="AC155" s="56" t="s">
        <v>79</v>
      </c>
      <c r="AD155" s="121" t="s">
        <v>45</v>
      </c>
      <c r="AE155" s="115">
        <v>765</v>
      </c>
      <c r="AF155" s="56"/>
      <c r="AG155" s="56"/>
      <c r="AH155" s="56"/>
      <c r="AI155" s="272" t="s">
        <v>169</v>
      </c>
      <c r="AJ155" s="115" t="s">
        <v>81</v>
      </c>
      <c r="AK155" s="272" t="s">
        <v>170</v>
      </c>
      <c r="AL155" s="49" t="s">
        <v>107</v>
      </c>
      <c r="AM155" s="156">
        <v>2161</v>
      </c>
      <c r="AN155" s="115">
        <v>162</v>
      </c>
      <c r="AO155" s="115">
        <v>10</v>
      </c>
      <c r="AP155" s="115">
        <v>107</v>
      </c>
      <c r="AQ155" s="115">
        <v>0</v>
      </c>
      <c r="AR155" s="115">
        <v>1059</v>
      </c>
      <c r="AS155" s="115">
        <v>96</v>
      </c>
      <c r="AT155" s="115">
        <v>30</v>
      </c>
      <c r="AU155" s="278">
        <f t="shared" si="23"/>
        <v>1464</v>
      </c>
      <c r="AV155" s="279">
        <v>100</v>
      </c>
      <c r="AW155" s="75" t="s">
        <v>84</v>
      </c>
      <c r="AX155" s="30" t="s">
        <v>130</v>
      </c>
      <c r="AY155" s="75" t="s">
        <v>85</v>
      </c>
      <c r="AZ155" s="202">
        <v>42</v>
      </c>
      <c r="BA155" s="75">
        <v>8</v>
      </c>
      <c r="BB155" s="75">
        <v>36</v>
      </c>
      <c r="BC155" s="75">
        <v>4</v>
      </c>
      <c r="BD155" s="34"/>
      <c r="BE155" s="34"/>
      <c r="BF155" s="75">
        <f t="shared" si="24"/>
        <v>180</v>
      </c>
      <c r="BG155" s="109">
        <v>0</v>
      </c>
      <c r="BH155" s="109">
        <v>0</v>
      </c>
      <c r="BI155" s="109">
        <v>0</v>
      </c>
      <c r="BJ155" s="109">
        <v>0</v>
      </c>
      <c r="BK155" s="125">
        <v>558.6</v>
      </c>
      <c r="BL155" s="75">
        <v>696.6</v>
      </c>
      <c r="BM155" s="75">
        <v>5.86</v>
      </c>
    </row>
    <row r="156" spans="1:65" ht="11.25" customHeight="1">
      <c r="A156" s="272">
        <v>19</v>
      </c>
      <c r="B156" s="272" t="s">
        <v>173</v>
      </c>
      <c r="C156" s="125">
        <v>20</v>
      </c>
      <c r="D156" s="273">
        <v>1981</v>
      </c>
      <c r="E156" s="273">
        <v>5</v>
      </c>
      <c r="F156" s="273">
        <v>2</v>
      </c>
      <c r="G156" s="273">
        <v>120</v>
      </c>
      <c r="H156" s="115">
        <v>0</v>
      </c>
      <c r="I156" s="115">
        <v>122</v>
      </c>
      <c r="J156" s="56">
        <v>0</v>
      </c>
      <c r="K156" s="56">
        <v>0</v>
      </c>
      <c r="L156" s="125">
        <v>762.4</v>
      </c>
      <c r="M156" s="125">
        <v>762.4</v>
      </c>
      <c r="N156" s="56">
        <v>0</v>
      </c>
      <c r="O156" s="56">
        <v>0</v>
      </c>
      <c r="P156" s="56">
        <v>0</v>
      </c>
      <c r="Q156" s="126">
        <v>2964.6</v>
      </c>
      <c r="R156" s="127">
        <v>0</v>
      </c>
      <c r="S156" s="117">
        <f t="shared" si="21"/>
        <v>2964.6</v>
      </c>
      <c r="T156" s="115">
        <f>I156:I211+J156:J211+K156:K211</f>
        <v>122</v>
      </c>
      <c r="U156" s="133">
        <f t="shared" si="22"/>
        <v>3849</v>
      </c>
      <c r="V156" s="274">
        <v>2962.8</v>
      </c>
      <c r="W156" s="272">
        <v>14814</v>
      </c>
      <c r="X156" s="57">
        <v>15.7</v>
      </c>
      <c r="Y156" s="275"/>
      <c r="Z156" s="266"/>
      <c r="AA156" s="121" t="s">
        <v>165</v>
      </c>
      <c r="AB156" s="56" t="s">
        <v>78</v>
      </c>
      <c r="AC156" s="56" t="s">
        <v>79</v>
      </c>
      <c r="AD156" s="121" t="s">
        <v>45</v>
      </c>
      <c r="AE156" s="115">
        <v>1037</v>
      </c>
      <c r="AF156" s="56"/>
      <c r="AG156" s="56"/>
      <c r="AH156" s="56"/>
      <c r="AI156" s="272" t="s">
        <v>169</v>
      </c>
      <c r="AJ156" s="115" t="s">
        <v>81</v>
      </c>
      <c r="AK156" s="272" t="s">
        <v>170</v>
      </c>
      <c r="AL156" s="57" t="s">
        <v>83</v>
      </c>
      <c r="AM156" s="156">
        <v>3905</v>
      </c>
      <c r="AN156" s="115">
        <v>270</v>
      </c>
      <c r="AO156" s="115">
        <v>9</v>
      </c>
      <c r="AP156" s="115">
        <v>165</v>
      </c>
      <c r="AQ156" s="115">
        <v>0</v>
      </c>
      <c r="AR156" s="115">
        <v>2178</v>
      </c>
      <c r="AS156" s="115">
        <v>320</v>
      </c>
      <c r="AT156" s="115">
        <v>16</v>
      </c>
      <c r="AU156" s="278">
        <f t="shared" si="23"/>
        <v>2958</v>
      </c>
      <c r="AV156" s="279">
        <v>147</v>
      </c>
      <c r="AW156" s="75" t="s">
        <v>84</v>
      </c>
      <c r="AX156" s="75" t="s">
        <v>79</v>
      </c>
      <c r="AY156" s="75" t="s">
        <v>85</v>
      </c>
      <c r="AZ156" s="202">
        <v>750</v>
      </c>
      <c r="BA156" s="75">
        <v>120</v>
      </c>
      <c r="BB156" s="75"/>
      <c r="BC156" s="75"/>
      <c r="BD156" s="34"/>
      <c r="BE156" s="34"/>
      <c r="BF156" s="75">
        <f t="shared" si="24"/>
        <v>122</v>
      </c>
      <c r="BG156" s="109">
        <v>0</v>
      </c>
      <c r="BH156" s="109">
        <v>0</v>
      </c>
      <c r="BI156" s="109">
        <v>0</v>
      </c>
      <c r="BJ156" s="109">
        <v>0</v>
      </c>
      <c r="BK156" s="125">
        <v>762.4</v>
      </c>
      <c r="BL156" s="75">
        <v>0</v>
      </c>
      <c r="BM156" s="75">
        <v>4.36</v>
      </c>
    </row>
    <row r="157" spans="1:65" ht="11.25" customHeight="1">
      <c r="A157" s="272">
        <v>20</v>
      </c>
      <c r="B157" s="272" t="s">
        <v>173</v>
      </c>
      <c r="C157" s="125">
        <v>21</v>
      </c>
      <c r="D157" s="273">
        <v>1958</v>
      </c>
      <c r="E157" s="273">
        <v>2</v>
      </c>
      <c r="F157" s="273">
        <v>2</v>
      </c>
      <c r="G157" s="273">
        <v>16</v>
      </c>
      <c r="H157" s="115">
        <v>0</v>
      </c>
      <c r="I157" s="115">
        <v>49.6</v>
      </c>
      <c r="J157" s="56">
        <v>0</v>
      </c>
      <c r="K157" s="56">
        <v>0</v>
      </c>
      <c r="L157" s="125">
        <v>356.5</v>
      </c>
      <c r="M157" s="125">
        <v>356.5</v>
      </c>
      <c r="N157" s="56">
        <v>0</v>
      </c>
      <c r="O157" s="56">
        <v>0</v>
      </c>
      <c r="P157" s="56">
        <v>0</v>
      </c>
      <c r="Q157" s="126">
        <v>634.2</v>
      </c>
      <c r="R157" s="127">
        <v>0</v>
      </c>
      <c r="S157" s="117">
        <f t="shared" si="21"/>
        <v>634.2</v>
      </c>
      <c r="T157" s="115">
        <f>I157:I211+J157:J211+K157:K211</f>
        <v>49.6</v>
      </c>
      <c r="U157" s="133">
        <f t="shared" si="22"/>
        <v>1040.3000000000002</v>
      </c>
      <c r="V157" s="274">
        <v>633.6</v>
      </c>
      <c r="W157" s="272">
        <v>3840</v>
      </c>
      <c r="X157" s="57">
        <v>6</v>
      </c>
      <c r="Y157" s="275"/>
      <c r="Z157" s="266"/>
      <c r="AA157" s="121" t="s">
        <v>165</v>
      </c>
      <c r="AB157" s="56" t="s">
        <v>78</v>
      </c>
      <c r="AC157" s="56" t="s">
        <v>79</v>
      </c>
      <c r="AD157" s="121" t="s">
        <v>45</v>
      </c>
      <c r="AE157" s="115"/>
      <c r="AF157" s="56">
        <v>571</v>
      </c>
      <c r="AG157" s="56"/>
      <c r="AH157" s="56"/>
      <c r="AI157" s="272" t="s">
        <v>174</v>
      </c>
      <c r="AJ157" s="115" t="s">
        <v>81</v>
      </c>
      <c r="AK157" s="272" t="s">
        <v>171</v>
      </c>
      <c r="AL157" s="49" t="s">
        <v>107</v>
      </c>
      <c r="AM157" s="156">
        <v>1395</v>
      </c>
      <c r="AN157" s="115">
        <v>211</v>
      </c>
      <c r="AO157" s="115">
        <v>10</v>
      </c>
      <c r="AP157" s="115">
        <v>89</v>
      </c>
      <c r="AQ157" s="115">
        <v>0</v>
      </c>
      <c r="AR157" s="115">
        <v>614</v>
      </c>
      <c r="AS157" s="115">
        <v>10</v>
      </c>
      <c r="AT157" s="115">
        <v>4</v>
      </c>
      <c r="AU157" s="278">
        <f t="shared" si="23"/>
        <v>938</v>
      </c>
      <c r="AV157" s="279">
        <v>33</v>
      </c>
      <c r="AW157" s="75" t="s">
        <v>97</v>
      </c>
      <c r="AX157" s="75" t="s">
        <v>79</v>
      </c>
      <c r="AY157" s="75" t="s">
        <v>85</v>
      </c>
      <c r="AZ157" s="202">
        <v>286</v>
      </c>
      <c r="BA157" s="75">
        <v>4</v>
      </c>
      <c r="BB157" s="75">
        <v>12</v>
      </c>
      <c r="BC157" s="75"/>
      <c r="BD157" s="34"/>
      <c r="BE157" s="34"/>
      <c r="BF157" s="75">
        <f t="shared" si="24"/>
        <v>49.6</v>
      </c>
      <c r="BG157" s="109">
        <v>0</v>
      </c>
      <c r="BH157" s="109">
        <v>0</v>
      </c>
      <c r="BI157" s="109">
        <v>0</v>
      </c>
      <c r="BJ157" s="109">
        <v>0</v>
      </c>
      <c r="BK157" s="125">
        <v>356.5</v>
      </c>
      <c r="BL157" s="75">
        <v>457.2</v>
      </c>
      <c r="BM157" s="203">
        <v>3</v>
      </c>
    </row>
    <row r="158" spans="1:65" ht="11.25" customHeight="1">
      <c r="A158" s="272">
        <v>21</v>
      </c>
      <c r="B158" s="272" t="s">
        <v>173</v>
      </c>
      <c r="C158" s="125">
        <v>22</v>
      </c>
      <c r="D158" s="273">
        <v>1974</v>
      </c>
      <c r="E158" s="273">
        <v>5</v>
      </c>
      <c r="F158" s="273">
        <v>8</v>
      </c>
      <c r="G158" s="273">
        <v>129</v>
      </c>
      <c r="H158" s="115">
        <v>0</v>
      </c>
      <c r="I158" s="115">
        <v>513.4</v>
      </c>
      <c r="J158" s="56">
        <v>0</v>
      </c>
      <c r="K158" s="56">
        <v>0</v>
      </c>
      <c r="L158" s="125">
        <v>1267.6</v>
      </c>
      <c r="M158" s="125">
        <v>1267.6</v>
      </c>
      <c r="N158" s="56">
        <v>0</v>
      </c>
      <c r="O158" s="56">
        <v>0</v>
      </c>
      <c r="P158" s="56">
        <v>0</v>
      </c>
      <c r="Q158" s="126">
        <v>5966.2</v>
      </c>
      <c r="R158" s="127">
        <v>0</v>
      </c>
      <c r="S158" s="117">
        <f t="shared" si="21"/>
        <v>5966.2</v>
      </c>
      <c r="T158" s="115">
        <f>I158:I211+J158:J211+K158:K211</f>
        <v>513.4</v>
      </c>
      <c r="U158" s="133">
        <f t="shared" si="22"/>
        <v>7747.2</v>
      </c>
      <c r="V158" s="274">
        <v>5658.5</v>
      </c>
      <c r="W158" s="272">
        <v>31023</v>
      </c>
      <c r="X158" s="57">
        <v>15.7</v>
      </c>
      <c r="Y158" s="275"/>
      <c r="Z158" s="266"/>
      <c r="AA158" s="121" t="s">
        <v>165</v>
      </c>
      <c r="AB158" s="56" t="s">
        <v>78</v>
      </c>
      <c r="AC158" s="56" t="s">
        <v>79</v>
      </c>
      <c r="AD158" s="121" t="s">
        <v>45</v>
      </c>
      <c r="AE158" s="115">
        <v>1806</v>
      </c>
      <c r="AF158" s="56"/>
      <c r="AG158" s="56"/>
      <c r="AH158" s="56"/>
      <c r="AI158" s="272" t="s">
        <v>169</v>
      </c>
      <c r="AJ158" s="115" t="s">
        <v>81</v>
      </c>
      <c r="AK158" s="272" t="s">
        <v>170</v>
      </c>
      <c r="AL158" s="49" t="s">
        <v>107</v>
      </c>
      <c r="AM158" s="156">
        <v>5285</v>
      </c>
      <c r="AN158" s="115">
        <v>390</v>
      </c>
      <c r="AO158" s="115">
        <v>301</v>
      </c>
      <c r="AP158" s="115">
        <v>270</v>
      </c>
      <c r="AQ158" s="115">
        <v>710</v>
      </c>
      <c r="AR158" s="115">
        <v>1724</v>
      </c>
      <c r="AS158" s="115">
        <v>60</v>
      </c>
      <c r="AT158" s="115">
        <v>144</v>
      </c>
      <c r="AU158" s="278">
        <f t="shared" si="23"/>
        <v>3599</v>
      </c>
      <c r="AV158" s="279">
        <v>290</v>
      </c>
      <c r="AW158" s="75" t="s">
        <v>84</v>
      </c>
      <c r="AX158" s="30" t="s">
        <v>130</v>
      </c>
      <c r="AY158" s="75" t="s">
        <v>85</v>
      </c>
      <c r="AZ158" s="202">
        <v>1560</v>
      </c>
      <c r="BA158" s="75">
        <v>19</v>
      </c>
      <c r="BB158" s="75">
        <v>70</v>
      </c>
      <c r="BC158" s="75">
        <v>31</v>
      </c>
      <c r="BD158" s="34">
        <v>9</v>
      </c>
      <c r="BE158" s="34"/>
      <c r="BF158" s="75">
        <f t="shared" si="24"/>
        <v>513.4</v>
      </c>
      <c r="BG158" s="109">
        <v>0</v>
      </c>
      <c r="BH158" s="109">
        <v>0</v>
      </c>
      <c r="BI158" s="109">
        <v>0</v>
      </c>
      <c r="BJ158" s="109">
        <v>0</v>
      </c>
      <c r="BK158" s="125">
        <v>1267.6</v>
      </c>
      <c r="BL158" s="75">
        <v>0</v>
      </c>
      <c r="BM158" s="75">
        <v>14.08</v>
      </c>
    </row>
    <row r="159" spans="1:65" ht="11.25" customHeight="1">
      <c r="A159" s="272">
        <v>22</v>
      </c>
      <c r="B159" s="272" t="s">
        <v>173</v>
      </c>
      <c r="C159" s="125">
        <v>23</v>
      </c>
      <c r="D159" s="273">
        <v>1959</v>
      </c>
      <c r="E159" s="273">
        <v>2</v>
      </c>
      <c r="F159" s="273">
        <v>2</v>
      </c>
      <c r="G159" s="273">
        <v>16</v>
      </c>
      <c r="H159" s="115">
        <v>0</v>
      </c>
      <c r="I159" s="115">
        <v>49.2</v>
      </c>
      <c r="J159" s="56">
        <v>0</v>
      </c>
      <c r="K159" s="56">
        <v>0</v>
      </c>
      <c r="L159" s="125">
        <v>322.4</v>
      </c>
      <c r="M159" s="125">
        <v>322.4</v>
      </c>
      <c r="N159" s="56">
        <v>0</v>
      </c>
      <c r="O159" s="56">
        <v>0</v>
      </c>
      <c r="P159" s="56">
        <v>0</v>
      </c>
      <c r="Q159" s="126">
        <v>611.8</v>
      </c>
      <c r="R159" s="127">
        <v>0</v>
      </c>
      <c r="S159" s="117">
        <f t="shared" si="21"/>
        <v>611.8</v>
      </c>
      <c r="T159" s="115">
        <f>I159:I211+J159:J211+K159:K211</f>
        <v>49.2</v>
      </c>
      <c r="U159" s="133">
        <f t="shared" si="22"/>
        <v>983.3999999999999</v>
      </c>
      <c r="V159" s="274">
        <v>609.6</v>
      </c>
      <c r="W159" s="61">
        <v>11860</v>
      </c>
      <c r="X159" s="57">
        <v>6.4</v>
      </c>
      <c r="Y159" s="275"/>
      <c r="Z159" s="266"/>
      <c r="AA159" s="121" t="s">
        <v>165</v>
      </c>
      <c r="AB159" s="56" t="s">
        <v>78</v>
      </c>
      <c r="AC159" s="56" t="s">
        <v>79</v>
      </c>
      <c r="AD159" s="121" t="s">
        <v>45</v>
      </c>
      <c r="AE159" s="115"/>
      <c r="AF159" s="56">
        <v>560</v>
      </c>
      <c r="AG159" s="56"/>
      <c r="AH159" s="56"/>
      <c r="AI159" s="272" t="s">
        <v>169</v>
      </c>
      <c r="AJ159" s="115" t="s">
        <v>81</v>
      </c>
      <c r="AK159" s="272" t="s">
        <v>171</v>
      </c>
      <c r="AL159" s="49" t="s">
        <v>107</v>
      </c>
      <c r="AM159" s="156">
        <v>1421</v>
      </c>
      <c r="AN159" s="115">
        <v>120</v>
      </c>
      <c r="AO159" s="115">
        <v>25</v>
      </c>
      <c r="AP159" s="115">
        <v>76</v>
      </c>
      <c r="AQ159" s="115">
        <v>0</v>
      </c>
      <c r="AR159" s="115">
        <v>753</v>
      </c>
      <c r="AS159" s="115">
        <v>6</v>
      </c>
      <c r="AT159" s="115">
        <v>0</v>
      </c>
      <c r="AU159" s="278">
        <f t="shared" si="23"/>
        <v>980</v>
      </c>
      <c r="AV159" s="279">
        <v>45</v>
      </c>
      <c r="AW159" s="75" t="s">
        <v>97</v>
      </c>
      <c r="AX159" s="75" t="s">
        <v>79</v>
      </c>
      <c r="AY159" s="75" t="s">
        <v>85</v>
      </c>
      <c r="AZ159" s="202">
        <v>168</v>
      </c>
      <c r="BA159" s="75">
        <v>4</v>
      </c>
      <c r="BB159" s="75">
        <v>11</v>
      </c>
      <c r="BC159" s="75">
        <v>1</v>
      </c>
      <c r="BD159" s="34"/>
      <c r="BE159" s="34"/>
      <c r="BF159" s="75">
        <f t="shared" si="24"/>
        <v>49.2</v>
      </c>
      <c r="BG159" s="109">
        <v>0</v>
      </c>
      <c r="BH159" s="109">
        <v>0</v>
      </c>
      <c r="BI159" s="109">
        <v>0</v>
      </c>
      <c r="BJ159" s="109">
        <v>0</v>
      </c>
      <c r="BK159" s="125">
        <v>322.4</v>
      </c>
      <c r="BL159" s="75">
        <v>441</v>
      </c>
      <c r="BM159" s="75">
        <v>3.52</v>
      </c>
    </row>
    <row r="160" spans="1:65" ht="11.25" customHeight="1">
      <c r="A160" s="272">
        <v>23</v>
      </c>
      <c r="B160" s="272" t="s">
        <v>173</v>
      </c>
      <c r="C160" s="125" t="s">
        <v>177</v>
      </c>
      <c r="D160" s="273">
        <v>1985</v>
      </c>
      <c r="E160" s="273">
        <v>4</v>
      </c>
      <c r="F160" s="273">
        <v>2</v>
      </c>
      <c r="G160" s="273">
        <v>22</v>
      </c>
      <c r="H160" s="115">
        <v>0</v>
      </c>
      <c r="I160" s="115">
        <v>120.7</v>
      </c>
      <c r="J160" s="56">
        <v>0</v>
      </c>
      <c r="K160" s="56">
        <v>0</v>
      </c>
      <c r="L160" s="125">
        <v>429.6</v>
      </c>
      <c r="M160" s="125">
        <v>429.6</v>
      </c>
      <c r="N160" s="56">
        <v>0</v>
      </c>
      <c r="O160" s="56">
        <v>0</v>
      </c>
      <c r="P160" s="56">
        <v>0</v>
      </c>
      <c r="Q160" s="126">
        <v>1412.7</v>
      </c>
      <c r="R160" s="127">
        <v>0</v>
      </c>
      <c r="S160" s="117">
        <f t="shared" si="21"/>
        <v>1412.7</v>
      </c>
      <c r="T160" s="115">
        <f>I160:I211+J160:J211+K160:K211</f>
        <v>120.7</v>
      </c>
      <c r="U160" s="133">
        <f t="shared" si="22"/>
        <v>1963</v>
      </c>
      <c r="V160" s="274">
        <v>1407.3</v>
      </c>
      <c r="W160" s="50"/>
      <c r="X160" s="57" t="s">
        <v>178</v>
      </c>
      <c r="Y160" s="275"/>
      <c r="Z160" s="266"/>
      <c r="AA160" s="121" t="s">
        <v>165</v>
      </c>
      <c r="AB160" s="56" t="s">
        <v>78</v>
      </c>
      <c r="AC160" s="56" t="s">
        <v>79</v>
      </c>
      <c r="AD160" s="121" t="s">
        <v>45</v>
      </c>
      <c r="AE160" s="115"/>
      <c r="AF160" s="56">
        <v>760</v>
      </c>
      <c r="AG160" s="56"/>
      <c r="AH160" s="56"/>
      <c r="AI160" s="272" t="s">
        <v>169</v>
      </c>
      <c r="AJ160" s="115" t="s">
        <v>81</v>
      </c>
      <c r="AK160" s="272" t="s">
        <v>171</v>
      </c>
      <c r="AL160" s="57" t="s">
        <v>83</v>
      </c>
      <c r="AM160" s="156">
        <v>1438</v>
      </c>
      <c r="AN160" s="115">
        <v>120</v>
      </c>
      <c r="AO160" s="115">
        <v>25</v>
      </c>
      <c r="AP160" s="115">
        <v>80</v>
      </c>
      <c r="AQ160" s="115">
        <v>0</v>
      </c>
      <c r="AR160" s="115">
        <v>633</v>
      </c>
      <c r="AS160" s="115">
        <v>6</v>
      </c>
      <c r="AT160" s="115">
        <v>0</v>
      </c>
      <c r="AU160" s="76">
        <f t="shared" si="23"/>
        <v>864</v>
      </c>
      <c r="AV160" s="279">
        <v>67</v>
      </c>
      <c r="AW160" s="75" t="s">
        <v>84</v>
      </c>
      <c r="AX160" s="30" t="s">
        <v>130</v>
      </c>
      <c r="AY160" s="75" t="s">
        <v>85</v>
      </c>
      <c r="AZ160" s="202">
        <v>137</v>
      </c>
      <c r="BA160" s="75">
        <v>2</v>
      </c>
      <c r="BB160" s="75">
        <v>8</v>
      </c>
      <c r="BC160" s="75">
        <v>12</v>
      </c>
      <c r="BD160" s="34"/>
      <c r="BE160" s="34"/>
      <c r="BF160" s="75">
        <f t="shared" si="24"/>
        <v>120.7</v>
      </c>
      <c r="BG160" s="109">
        <v>0</v>
      </c>
      <c r="BH160" s="109">
        <v>0</v>
      </c>
      <c r="BI160" s="109">
        <v>0</v>
      </c>
      <c r="BJ160" s="109">
        <v>0</v>
      </c>
      <c r="BK160" s="125">
        <v>429.6</v>
      </c>
      <c r="BL160" s="75">
        <v>573.8</v>
      </c>
      <c r="BM160" s="75">
        <v>5.4</v>
      </c>
    </row>
    <row r="161" spans="1:65" ht="11.25" customHeight="1">
      <c r="A161" s="272">
        <v>24</v>
      </c>
      <c r="B161" s="272" t="s">
        <v>173</v>
      </c>
      <c r="C161" s="125">
        <v>24</v>
      </c>
      <c r="D161" s="273">
        <v>1976</v>
      </c>
      <c r="E161" s="273">
        <v>5</v>
      </c>
      <c r="F161" s="273">
        <v>4</v>
      </c>
      <c r="G161" s="273">
        <v>56</v>
      </c>
      <c r="H161" s="115">
        <v>0</v>
      </c>
      <c r="I161" s="115">
        <v>302.2</v>
      </c>
      <c r="J161" s="56">
        <v>0</v>
      </c>
      <c r="K161" s="56">
        <v>0</v>
      </c>
      <c r="L161" s="125">
        <v>713.8</v>
      </c>
      <c r="M161" s="56">
        <v>55.8</v>
      </c>
      <c r="N161" s="56">
        <v>0</v>
      </c>
      <c r="O161" s="56">
        <v>0</v>
      </c>
      <c r="P161" s="56">
        <v>658</v>
      </c>
      <c r="Q161" s="134">
        <v>2702.5</v>
      </c>
      <c r="R161" s="127">
        <v>783.3</v>
      </c>
      <c r="S161" s="117">
        <f>Q161:Q231+R161:R231+O161+P161</f>
        <v>4143.8</v>
      </c>
      <c r="T161" s="115">
        <f>I161:I211+J161:J211+K161:K211</f>
        <v>302.2</v>
      </c>
      <c r="U161" s="133">
        <f t="shared" si="22"/>
        <v>4501.8</v>
      </c>
      <c r="V161" s="274">
        <v>2704.4</v>
      </c>
      <c r="W161" s="272">
        <v>17292</v>
      </c>
      <c r="X161" s="57">
        <v>15.9</v>
      </c>
      <c r="Y161" s="275"/>
      <c r="Z161" s="266"/>
      <c r="AA161" s="121" t="s">
        <v>165</v>
      </c>
      <c r="AB161" s="56" t="s">
        <v>78</v>
      </c>
      <c r="AC161" s="56" t="s">
        <v>79</v>
      </c>
      <c r="AD161" s="121" t="s">
        <v>45</v>
      </c>
      <c r="AE161" s="115">
        <v>1010</v>
      </c>
      <c r="AF161" s="56"/>
      <c r="AG161" s="56"/>
      <c r="AH161" s="56"/>
      <c r="AI161" s="272" t="s">
        <v>169</v>
      </c>
      <c r="AJ161" s="115" t="s">
        <v>81</v>
      </c>
      <c r="AK161" s="272" t="s">
        <v>170</v>
      </c>
      <c r="AL161" s="49" t="s">
        <v>107</v>
      </c>
      <c r="AM161" s="156">
        <v>2768</v>
      </c>
      <c r="AN161" s="115">
        <v>250</v>
      </c>
      <c r="AO161" s="115">
        <v>38.4</v>
      </c>
      <c r="AP161" s="115">
        <v>105</v>
      </c>
      <c r="AQ161" s="115">
        <v>0</v>
      </c>
      <c r="AR161" s="115">
        <v>1409</v>
      </c>
      <c r="AS161" s="115">
        <v>0</v>
      </c>
      <c r="AT161" s="115">
        <v>36</v>
      </c>
      <c r="AU161" s="278">
        <f t="shared" si="23"/>
        <v>1838.4</v>
      </c>
      <c r="AV161" s="279">
        <v>132</v>
      </c>
      <c r="AW161" s="75" t="s">
        <v>84</v>
      </c>
      <c r="AX161" s="30" t="s">
        <v>130</v>
      </c>
      <c r="AY161" s="75" t="s">
        <v>85</v>
      </c>
      <c r="AZ161" s="202">
        <v>490</v>
      </c>
      <c r="BA161" s="75">
        <v>16</v>
      </c>
      <c r="BB161" s="75">
        <v>8</v>
      </c>
      <c r="BC161" s="75">
        <v>24</v>
      </c>
      <c r="BD161" s="34">
        <v>8</v>
      </c>
      <c r="BE161" s="34"/>
      <c r="BF161" s="75">
        <f t="shared" si="24"/>
        <v>302.2</v>
      </c>
      <c r="BG161" s="109">
        <v>0</v>
      </c>
      <c r="BH161" s="109">
        <v>0</v>
      </c>
      <c r="BI161" s="109">
        <v>0</v>
      </c>
      <c r="BJ161" s="109">
        <v>0</v>
      </c>
      <c r="BK161" s="56">
        <v>55.8</v>
      </c>
      <c r="BL161" s="75">
        <v>0</v>
      </c>
      <c r="BM161" s="75">
        <v>6.12</v>
      </c>
    </row>
    <row r="162" spans="1:65" ht="11.25" customHeight="1">
      <c r="A162" s="272">
        <v>25</v>
      </c>
      <c r="B162" s="272" t="s">
        <v>173</v>
      </c>
      <c r="C162" s="125">
        <v>25</v>
      </c>
      <c r="D162" s="273">
        <v>1960</v>
      </c>
      <c r="E162" s="273">
        <v>2</v>
      </c>
      <c r="F162" s="273">
        <v>2</v>
      </c>
      <c r="G162" s="273">
        <v>16</v>
      </c>
      <c r="H162" s="115">
        <v>0</v>
      </c>
      <c r="I162" s="115">
        <v>49.2</v>
      </c>
      <c r="J162" s="56">
        <v>0</v>
      </c>
      <c r="K162" s="56">
        <v>0</v>
      </c>
      <c r="L162" s="125">
        <v>322.4</v>
      </c>
      <c r="M162" s="125">
        <v>322.4</v>
      </c>
      <c r="N162" s="56">
        <v>0</v>
      </c>
      <c r="O162" s="56">
        <v>0</v>
      </c>
      <c r="P162" s="56">
        <v>0</v>
      </c>
      <c r="Q162" s="126">
        <v>611.5</v>
      </c>
      <c r="R162" s="127">
        <v>0</v>
      </c>
      <c r="S162" s="117">
        <f>Q162:Q231+R162:R231+O162+P162</f>
        <v>611.5</v>
      </c>
      <c r="T162" s="115">
        <f>I162:I211+J162:J211+K162:K211</f>
        <v>49.2</v>
      </c>
      <c r="U162" s="133">
        <f t="shared" si="22"/>
        <v>983.0999999999999</v>
      </c>
      <c r="V162" s="274">
        <v>609.1</v>
      </c>
      <c r="W162" s="50"/>
      <c r="X162" s="57">
        <v>6.4</v>
      </c>
      <c r="Y162" s="275"/>
      <c r="Z162" s="266"/>
      <c r="AA162" s="121" t="s">
        <v>165</v>
      </c>
      <c r="AB162" s="56" t="s">
        <v>78</v>
      </c>
      <c r="AC162" s="56" t="s">
        <v>79</v>
      </c>
      <c r="AD162" s="121" t="s">
        <v>45</v>
      </c>
      <c r="AE162" s="115"/>
      <c r="AF162" s="56">
        <v>560</v>
      </c>
      <c r="AG162" s="56"/>
      <c r="AH162" s="56"/>
      <c r="AI162" s="272" t="s">
        <v>169</v>
      </c>
      <c r="AJ162" s="115" t="s">
        <v>81</v>
      </c>
      <c r="AK162" s="272" t="s">
        <v>171</v>
      </c>
      <c r="AL162" s="115" t="s">
        <v>109</v>
      </c>
      <c r="AM162" s="156">
        <v>1430</v>
      </c>
      <c r="AN162" s="115">
        <v>120</v>
      </c>
      <c r="AO162" s="115">
        <v>25</v>
      </c>
      <c r="AP162" s="115">
        <v>79</v>
      </c>
      <c r="AQ162" s="115">
        <v>0</v>
      </c>
      <c r="AR162" s="115">
        <v>757</v>
      </c>
      <c r="AS162" s="115">
        <v>0</v>
      </c>
      <c r="AT162" s="115">
        <v>8</v>
      </c>
      <c r="AU162" s="278">
        <f t="shared" si="23"/>
        <v>989</v>
      </c>
      <c r="AV162" s="279">
        <v>31</v>
      </c>
      <c r="AW162" s="75" t="s">
        <v>84</v>
      </c>
      <c r="AX162" s="75" t="s">
        <v>79</v>
      </c>
      <c r="AY162" s="75" t="s">
        <v>85</v>
      </c>
      <c r="AZ162" s="202">
        <v>580</v>
      </c>
      <c r="BA162" s="75">
        <v>4</v>
      </c>
      <c r="BB162" s="75">
        <v>12</v>
      </c>
      <c r="BC162" s="75"/>
      <c r="BD162" s="34"/>
      <c r="BE162" s="34"/>
      <c r="BF162" s="75">
        <f t="shared" si="24"/>
        <v>49.2</v>
      </c>
      <c r="BG162" s="109">
        <v>0</v>
      </c>
      <c r="BH162" s="109">
        <v>0</v>
      </c>
      <c r="BI162" s="109">
        <v>0</v>
      </c>
      <c r="BJ162" s="109">
        <v>0</v>
      </c>
      <c r="BK162" s="125">
        <v>322.4</v>
      </c>
      <c r="BL162" s="75">
        <v>441</v>
      </c>
      <c r="BM162" s="75">
        <v>3.52</v>
      </c>
    </row>
    <row r="163" spans="1:65" ht="10.5" customHeight="1">
      <c r="A163" s="272">
        <v>26</v>
      </c>
      <c r="B163" s="272" t="s">
        <v>173</v>
      </c>
      <c r="C163" s="125">
        <v>27</v>
      </c>
      <c r="D163" s="273">
        <v>1959</v>
      </c>
      <c r="E163" s="273">
        <v>2</v>
      </c>
      <c r="F163" s="273">
        <v>2</v>
      </c>
      <c r="G163" s="273">
        <v>16</v>
      </c>
      <c r="H163" s="115">
        <v>0</v>
      </c>
      <c r="I163" s="115">
        <v>47.5</v>
      </c>
      <c r="J163" s="56">
        <v>0</v>
      </c>
      <c r="K163" s="56">
        <v>0</v>
      </c>
      <c r="L163" s="125">
        <v>331.9</v>
      </c>
      <c r="M163" s="125">
        <v>331.9</v>
      </c>
      <c r="N163" s="56">
        <v>0</v>
      </c>
      <c r="O163" s="56">
        <v>0</v>
      </c>
      <c r="P163" s="56">
        <v>0</v>
      </c>
      <c r="Q163" s="126">
        <v>633.4</v>
      </c>
      <c r="R163" s="127">
        <v>0</v>
      </c>
      <c r="S163" s="117">
        <f>Q163:Q231+R163:R231+O163+P163</f>
        <v>633.4</v>
      </c>
      <c r="T163" s="115">
        <f>I163:I211+J163:J211+K163:K211</f>
        <v>47.5</v>
      </c>
      <c r="U163" s="133">
        <f t="shared" si="22"/>
        <v>1012.8</v>
      </c>
      <c r="V163" s="274">
        <v>633.4</v>
      </c>
      <c r="W163" s="272">
        <v>4096</v>
      </c>
      <c r="X163" s="57">
        <v>6.8</v>
      </c>
      <c r="Y163" s="275"/>
      <c r="Z163" s="266"/>
      <c r="AA163" s="121" t="s">
        <v>165</v>
      </c>
      <c r="AB163" s="56" t="s">
        <v>78</v>
      </c>
      <c r="AC163" s="56" t="s">
        <v>79</v>
      </c>
      <c r="AD163" s="121" t="s">
        <v>45</v>
      </c>
      <c r="AE163" s="115"/>
      <c r="AF163" s="56">
        <v>560</v>
      </c>
      <c r="AG163" s="56"/>
      <c r="AH163" s="56"/>
      <c r="AI163" s="272" t="s">
        <v>179</v>
      </c>
      <c r="AJ163" s="115" t="s">
        <v>81</v>
      </c>
      <c r="AK163" s="272" t="s">
        <v>171</v>
      </c>
      <c r="AL163" s="49" t="s">
        <v>107</v>
      </c>
      <c r="AM163" s="156">
        <v>1823</v>
      </c>
      <c r="AN163" s="115">
        <v>123</v>
      </c>
      <c r="AO163" s="115">
        <v>28</v>
      </c>
      <c r="AP163" s="115">
        <v>95</v>
      </c>
      <c r="AQ163" s="115">
        <v>0</v>
      </c>
      <c r="AR163" s="115">
        <v>1106</v>
      </c>
      <c r="AS163" s="115">
        <v>12</v>
      </c>
      <c r="AT163" s="115">
        <v>9</v>
      </c>
      <c r="AU163" s="278">
        <f t="shared" si="23"/>
        <v>1373</v>
      </c>
      <c r="AV163" s="279">
        <v>30</v>
      </c>
      <c r="AW163" s="75" t="s">
        <v>97</v>
      </c>
      <c r="AX163" s="75" t="s">
        <v>79</v>
      </c>
      <c r="AY163" s="75" t="s">
        <v>85</v>
      </c>
      <c r="AZ163" s="202">
        <v>140</v>
      </c>
      <c r="BA163" s="75">
        <v>4</v>
      </c>
      <c r="BB163" s="75">
        <v>12</v>
      </c>
      <c r="BC163" s="75"/>
      <c r="BD163" s="34"/>
      <c r="BE163" s="34"/>
      <c r="BF163" s="75">
        <f t="shared" si="24"/>
        <v>47.5</v>
      </c>
      <c r="BG163" s="109">
        <v>0</v>
      </c>
      <c r="BH163" s="109">
        <v>0</v>
      </c>
      <c r="BI163" s="109">
        <v>0</v>
      </c>
      <c r="BJ163" s="109">
        <v>0</v>
      </c>
      <c r="BK163" s="125">
        <v>331.9</v>
      </c>
      <c r="BL163" s="203">
        <v>450.2</v>
      </c>
      <c r="BM163" s="75">
        <v>5.8</v>
      </c>
    </row>
    <row r="164" spans="1:65" ht="12" customHeight="1">
      <c r="A164" s="272">
        <v>27</v>
      </c>
      <c r="B164" s="272" t="s">
        <v>173</v>
      </c>
      <c r="C164" s="125" t="s">
        <v>180</v>
      </c>
      <c r="D164" s="273">
        <v>1987</v>
      </c>
      <c r="E164" s="273">
        <v>4</v>
      </c>
      <c r="F164" s="273">
        <v>2</v>
      </c>
      <c r="G164" s="273">
        <v>22</v>
      </c>
      <c r="H164" s="115">
        <v>0</v>
      </c>
      <c r="I164" s="115">
        <v>123.2</v>
      </c>
      <c r="J164" s="56">
        <v>0</v>
      </c>
      <c r="K164" s="56">
        <v>0</v>
      </c>
      <c r="L164" s="125">
        <v>429.6</v>
      </c>
      <c r="M164" s="125">
        <v>429.6</v>
      </c>
      <c r="N164" s="56">
        <v>0</v>
      </c>
      <c r="O164" s="56">
        <v>0</v>
      </c>
      <c r="P164" s="56">
        <v>0</v>
      </c>
      <c r="Q164" s="126">
        <v>1420.5</v>
      </c>
      <c r="R164" s="127">
        <v>0</v>
      </c>
      <c r="S164" s="117">
        <f>Q164:Q231+R164:R231+O164+P164</f>
        <v>1420.5</v>
      </c>
      <c r="T164" s="115">
        <f>I164:I211+J164:J211+K164:K211</f>
        <v>123.2</v>
      </c>
      <c r="U164" s="133">
        <f t="shared" si="22"/>
        <v>1973.3000000000002</v>
      </c>
      <c r="V164" s="274">
        <v>1420.5</v>
      </c>
      <c r="W164" s="272">
        <v>7554</v>
      </c>
      <c r="X164" s="57" t="s">
        <v>178</v>
      </c>
      <c r="Y164" s="275"/>
      <c r="Z164" s="266"/>
      <c r="AA164" s="121" t="s">
        <v>165</v>
      </c>
      <c r="AB164" s="56" t="s">
        <v>78</v>
      </c>
      <c r="AC164" s="56" t="s">
        <v>79</v>
      </c>
      <c r="AD164" s="121" t="s">
        <v>45</v>
      </c>
      <c r="AE164" s="115"/>
      <c r="AF164" s="56"/>
      <c r="AG164" s="56"/>
      <c r="AH164" s="56">
        <v>751</v>
      </c>
      <c r="AI164" s="272" t="s">
        <v>169</v>
      </c>
      <c r="AJ164" s="115" t="s">
        <v>81</v>
      </c>
      <c r="AK164" s="272" t="s">
        <v>181</v>
      </c>
      <c r="AL164" s="57" t="s">
        <v>83</v>
      </c>
      <c r="AM164" s="156">
        <v>1872</v>
      </c>
      <c r="AN164" s="115">
        <v>124</v>
      </c>
      <c r="AO164" s="115">
        <v>28</v>
      </c>
      <c r="AP164" s="115">
        <v>98</v>
      </c>
      <c r="AQ164" s="115">
        <v>0</v>
      </c>
      <c r="AR164" s="115">
        <v>1019</v>
      </c>
      <c r="AS164" s="115">
        <v>8</v>
      </c>
      <c r="AT164" s="115">
        <v>8</v>
      </c>
      <c r="AU164" s="278">
        <f>AT164+AS164+AQ164+AP164+AO164+AN164+AR164</f>
        <v>1285</v>
      </c>
      <c r="AV164" s="279">
        <v>60</v>
      </c>
      <c r="AW164" s="75" t="s">
        <v>84</v>
      </c>
      <c r="AX164" s="30" t="s">
        <v>130</v>
      </c>
      <c r="AY164" s="75" t="s">
        <v>85</v>
      </c>
      <c r="AZ164" s="202">
        <v>136</v>
      </c>
      <c r="BA164" s="75">
        <v>2</v>
      </c>
      <c r="BB164" s="75">
        <v>7</v>
      </c>
      <c r="BC164" s="75">
        <v>13</v>
      </c>
      <c r="BD164" s="34"/>
      <c r="BE164" s="34"/>
      <c r="BF164" s="75">
        <f t="shared" si="24"/>
        <v>123.2</v>
      </c>
      <c r="BG164" s="109">
        <v>0</v>
      </c>
      <c r="BH164" s="109">
        <v>0</v>
      </c>
      <c r="BI164" s="109">
        <v>0</v>
      </c>
      <c r="BJ164" s="109">
        <v>0</v>
      </c>
      <c r="BK164" s="125">
        <v>429.6</v>
      </c>
      <c r="BL164" s="75">
        <v>587</v>
      </c>
      <c r="BM164" s="75">
        <v>3.82</v>
      </c>
    </row>
    <row r="165" spans="1:65" ht="11.25" customHeight="1">
      <c r="A165" s="272">
        <v>28</v>
      </c>
      <c r="B165" s="272" t="s">
        <v>173</v>
      </c>
      <c r="C165" s="125">
        <v>29</v>
      </c>
      <c r="D165" s="273">
        <v>1958</v>
      </c>
      <c r="E165" s="273">
        <v>2</v>
      </c>
      <c r="F165" s="273">
        <v>2</v>
      </c>
      <c r="G165" s="273">
        <v>16</v>
      </c>
      <c r="H165" s="115">
        <v>0</v>
      </c>
      <c r="I165" s="115">
        <v>47.6</v>
      </c>
      <c r="J165" s="56">
        <v>0</v>
      </c>
      <c r="K165" s="56">
        <v>0</v>
      </c>
      <c r="L165" s="125">
        <v>330.2</v>
      </c>
      <c r="M165" s="125">
        <v>330.2</v>
      </c>
      <c r="N165" s="56">
        <v>0</v>
      </c>
      <c r="O165" s="56">
        <v>0</v>
      </c>
      <c r="P165" s="56">
        <v>0</v>
      </c>
      <c r="Q165" s="126">
        <v>634.2</v>
      </c>
      <c r="R165" s="127">
        <v>0</v>
      </c>
      <c r="S165" s="117">
        <f>Q165:Q231+R165:R231+O165+P165</f>
        <v>634.2</v>
      </c>
      <c r="T165" s="115">
        <f>I165:I211+J165:J211+K165:K211</f>
        <v>47.6</v>
      </c>
      <c r="U165" s="133">
        <f t="shared" si="22"/>
        <v>1012</v>
      </c>
      <c r="V165" s="274">
        <v>634.9</v>
      </c>
      <c r="W165" s="272">
        <v>4096</v>
      </c>
      <c r="X165" s="57">
        <v>6.8</v>
      </c>
      <c r="Y165" s="275"/>
      <c r="Z165" s="266"/>
      <c r="AA165" s="121" t="s">
        <v>165</v>
      </c>
      <c r="AB165" s="56" t="s">
        <v>78</v>
      </c>
      <c r="AC165" s="56" t="s">
        <v>79</v>
      </c>
      <c r="AD165" s="121" t="s">
        <v>45</v>
      </c>
      <c r="AE165" s="115"/>
      <c r="AF165" s="56">
        <v>560</v>
      </c>
      <c r="AG165" s="56"/>
      <c r="AH165" s="56"/>
      <c r="AI165" s="272" t="s">
        <v>174</v>
      </c>
      <c r="AJ165" s="115" t="s">
        <v>81</v>
      </c>
      <c r="AK165" s="272" t="s">
        <v>171</v>
      </c>
      <c r="AL165" s="49" t="s">
        <v>107</v>
      </c>
      <c r="AM165" s="156">
        <v>1448</v>
      </c>
      <c r="AN165" s="115">
        <v>107</v>
      </c>
      <c r="AO165" s="115">
        <v>28</v>
      </c>
      <c r="AP165" s="115">
        <v>78</v>
      </c>
      <c r="AQ165" s="115">
        <v>0</v>
      </c>
      <c r="AR165" s="115">
        <v>778</v>
      </c>
      <c r="AS165" s="115">
        <v>3</v>
      </c>
      <c r="AT165" s="115">
        <v>4</v>
      </c>
      <c r="AU165" s="76">
        <f aca="true" t="shared" si="25" ref="AU165:AU176">AT165+AS165+AR165+AQ165+AP165+AO165+AN165</f>
        <v>998</v>
      </c>
      <c r="AV165" s="279">
        <v>34</v>
      </c>
      <c r="AW165" s="75" t="s">
        <v>97</v>
      </c>
      <c r="AX165" s="75" t="s">
        <v>79</v>
      </c>
      <c r="AY165" s="75" t="s">
        <v>85</v>
      </c>
      <c r="AZ165" s="202">
        <v>220</v>
      </c>
      <c r="BA165" s="75">
        <v>4</v>
      </c>
      <c r="BB165" s="75">
        <v>12</v>
      </c>
      <c r="BC165" s="75"/>
      <c r="BD165" s="34"/>
      <c r="BE165" s="34"/>
      <c r="BF165" s="75">
        <f t="shared" si="24"/>
        <v>47.6</v>
      </c>
      <c r="BG165" s="109">
        <v>0</v>
      </c>
      <c r="BH165" s="109">
        <v>0</v>
      </c>
      <c r="BI165" s="109">
        <v>0</v>
      </c>
      <c r="BJ165" s="109">
        <v>0</v>
      </c>
      <c r="BK165" s="125">
        <v>330.2</v>
      </c>
      <c r="BL165" s="75">
        <v>450.2</v>
      </c>
      <c r="BM165" s="75">
        <v>5.6</v>
      </c>
    </row>
    <row r="166" spans="1:65" ht="11.25" customHeight="1">
      <c r="A166" s="272">
        <v>29</v>
      </c>
      <c r="B166" s="272" t="s">
        <v>173</v>
      </c>
      <c r="C166" s="125" t="s">
        <v>160</v>
      </c>
      <c r="D166" s="273">
        <v>1964</v>
      </c>
      <c r="E166" s="273">
        <v>4</v>
      </c>
      <c r="F166" s="273">
        <v>3</v>
      </c>
      <c r="G166" s="273">
        <v>48</v>
      </c>
      <c r="H166" s="115">
        <v>0</v>
      </c>
      <c r="I166" s="115">
        <v>146.7</v>
      </c>
      <c r="J166" s="56">
        <v>0</v>
      </c>
      <c r="K166" s="56">
        <v>0</v>
      </c>
      <c r="L166" s="125">
        <v>517.5</v>
      </c>
      <c r="M166" s="50">
        <v>270.1</v>
      </c>
      <c r="N166" s="56">
        <v>0</v>
      </c>
      <c r="O166" s="56">
        <v>0</v>
      </c>
      <c r="P166" s="56">
        <v>247.4</v>
      </c>
      <c r="Q166" s="126">
        <v>2001.8</v>
      </c>
      <c r="R166" s="127">
        <v>0</v>
      </c>
      <c r="S166" s="117">
        <f>Q166:Q231+R166:R231+O166+P166</f>
        <v>2249.2</v>
      </c>
      <c r="T166" s="115">
        <f>I166:I211+J166:J211+K166:K211</f>
        <v>146.7</v>
      </c>
      <c r="U166" s="133">
        <f t="shared" si="22"/>
        <v>2666</v>
      </c>
      <c r="V166" s="274">
        <v>2001.1</v>
      </c>
      <c r="W166" s="272">
        <v>10374</v>
      </c>
      <c r="X166" s="57">
        <v>12.6</v>
      </c>
      <c r="Y166" s="275"/>
      <c r="Z166" s="266"/>
      <c r="AA166" s="121" t="s">
        <v>165</v>
      </c>
      <c r="AB166" s="56" t="s">
        <v>78</v>
      </c>
      <c r="AC166" s="56" t="s">
        <v>79</v>
      </c>
      <c r="AD166" s="121" t="s">
        <v>45</v>
      </c>
      <c r="AE166" s="115"/>
      <c r="AF166" s="56">
        <v>888</v>
      </c>
      <c r="AG166" s="56"/>
      <c r="AH166" s="56"/>
      <c r="AI166" s="272" t="s">
        <v>169</v>
      </c>
      <c r="AJ166" s="115" t="s">
        <v>81</v>
      </c>
      <c r="AK166" s="272" t="s">
        <v>171</v>
      </c>
      <c r="AL166" s="49" t="s">
        <v>107</v>
      </c>
      <c r="AM166" s="156">
        <v>2369</v>
      </c>
      <c r="AN166" s="115">
        <v>126</v>
      </c>
      <c r="AO166" s="115">
        <v>15</v>
      </c>
      <c r="AP166" s="115">
        <v>98</v>
      </c>
      <c r="AQ166" s="115">
        <v>0</v>
      </c>
      <c r="AR166" s="115">
        <v>910</v>
      </c>
      <c r="AS166" s="115">
        <v>530</v>
      </c>
      <c r="AT166" s="115">
        <v>3</v>
      </c>
      <c r="AU166" s="278">
        <f t="shared" si="25"/>
        <v>1682</v>
      </c>
      <c r="AV166" s="279">
        <v>100</v>
      </c>
      <c r="AW166" s="75" t="s">
        <v>84</v>
      </c>
      <c r="AX166" s="75" t="s">
        <v>79</v>
      </c>
      <c r="AY166" s="75" t="s">
        <v>85</v>
      </c>
      <c r="AZ166" s="202">
        <v>931</v>
      </c>
      <c r="BA166" s="75">
        <v>8</v>
      </c>
      <c r="BB166" s="75">
        <v>25</v>
      </c>
      <c r="BC166" s="75">
        <v>15</v>
      </c>
      <c r="BD166" s="34"/>
      <c r="BE166" s="34"/>
      <c r="BF166" s="75">
        <f t="shared" si="24"/>
        <v>146.7</v>
      </c>
      <c r="BG166" s="109">
        <v>0</v>
      </c>
      <c r="BH166" s="109">
        <v>0</v>
      </c>
      <c r="BI166" s="109">
        <v>0</v>
      </c>
      <c r="BJ166" s="109">
        <v>0</v>
      </c>
      <c r="BK166" s="50">
        <v>270.1</v>
      </c>
      <c r="BL166" s="75">
        <v>687</v>
      </c>
      <c r="BM166" s="75">
        <v>5.1</v>
      </c>
    </row>
    <row r="167" spans="1:65" ht="11.25" customHeight="1">
      <c r="A167" s="272">
        <v>30</v>
      </c>
      <c r="B167" s="272" t="s">
        <v>173</v>
      </c>
      <c r="C167" s="125">
        <v>4</v>
      </c>
      <c r="D167" s="273">
        <v>1964</v>
      </c>
      <c r="E167" s="273">
        <v>4</v>
      </c>
      <c r="F167" s="273">
        <v>3</v>
      </c>
      <c r="G167" s="273">
        <v>36</v>
      </c>
      <c r="H167" s="115">
        <v>0</v>
      </c>
      <c r="I167" s="115">
        <v>108.9</v>
      </c>
      <c r="J167" s="56">
        <v>0</v>
      </c>
      <c r="K167" s="56">
        <v>0</v>
      </c>
      <c r="L167" s="125">
        <v>483.3</v>
      </c>
      <c r="M167" s="50">
        <v>82.1</v>
      </c>
      <c r="N167" s="56">
        <v>0</v>
      </c>
      <c r="O167" s="56">
        <v>398.2</v>
      </c>
      <c r="P167" s="56">
        <v>0</v>
      </c>
      <c r="Q167" s="126">
        <v>1499.9</v>
      </c>
      <c r="R167" s="127">
        <v>611.3</v>
      </c>
      <c r="S167" s="117">
        <f>Q167:Q231+R167:R231+O167+P167</f>
        <v>2509.3999999999996</v>
      </c>
      <c r="T167" s="115">
        <f>I167:I211+J167:J211+K167:K211</f>
        <v>108.9</v>
      </c>
      <c r="U167" s="133">
        <f t="shared" si="22"/>
        <v>2703.4000000000005</v>
      </c>
      <c r="V167" s="274">
        <v>1500.1</v>
      </c>
      <c r="W167" s="272">
        <v>8500</v>
      </c>
      <c r="X167" s="57">
        <v>12.5</v>
      </c>
      <c r="Y167" s="275"/>
      <c r="Z167" s="266"/>
      <c r="AA167" s="121" t="s">
        <v>165</v>
      </c>
      <c r="AB167" s="56" t="s">
        <v>78</v>
      </c>
      <c r="AC167" s="56" t="s">
        <v>79</v>
      </c>
      <c r="AD167" s="121" t="s">
        <v>45</v>
      </c>
      <c r="AE167" s="115"/>
      <c r="AF167" s="56">
        <v>885</v>
      </c>
      <c r="AG167" s="56"/>
      <c r="AH167" s="56"/>
      <c r="AI167" s="272" t="s">
        <v>169</v>
      </c>
      <c r="AJ167" s="115" t="s">
        <v>81</v>
      </c>
      <c r="AK167" s="272" t="s">
        <v>171</v>
      </c>
      <c r="AL167" s="49" t="s">
        <v>107</v>
      </c>
      <c r="AM167" s="156">
        <v>2246</v>
      </c>
      <c r="AN167" s="115">
        <v>150</v>
      </c>
      <c r="AO167" s="115">
        <v>30</v>
      </c>
      <c r="AP167" s="115">
        <v>125</v>
      </c>
      <c r="AQ167" s="115">
        <v>0</v>
      </c>
      <c r="AR167" s="115">
        <v>1223</v>
      </c>
      <c r="AS167" s="115">
        <v>0</v>
      </c>
      <c r="AT167" s="115">
        <v>21</v>
      </c>
      <c r="AU167" s="278">
        <f t="shared" si="25"/>
        <v>1549</v>
      </c>
      <c r="AV167" s="279">
        <v>58</v>
      </c>
      <c r="AW167" s="75" t="s">
        <v>84</v>
      </c>
      <c r="AX167" s="75" t="s">
        <v>79</v>
      </c>
      <c r="AY167" s="75" t="s">
        <v>85</v>
      </c>
      <c r="AZ167" s="202">
        <v>426</v>
      </c>
      <c r="BA167" s="75">
        <v>5</v>
      </c>
      <c r="BB167" s="75">
        <v>24</v>
      </c>
      <c r="BC167" s="75">
        <v>7</v>
      </c>
      <c r="BD167" s="34"/>
      <c r="BE167" s="34"/>
      <c r="BF167" s="75">
        <f t="shared" si="24"/>
        <v>108.9</v>
      </c>
      <c r="BG167" s="109">
        <v>0</v>
      </c>
      <c r="BH167" s="109">
        <v>0</v>
      </c>
      <c r="BI167" s="109">
        <v>0</v>
      </c>
      <c r="BJ167" s="109">
        <v>0</v>
      </c>
      <c r="BK167" s="50">
        <v>82.1</v>
      </c>
      <c r="BL167" s="75">
        <v>696.8</v>
      </c>
      <c r="BM167" s="75">
        <v>6.6</v>
      </c>
    </row>
    <row r="168" spans="1:65" ht="11.25" customHeight="1">
      <c r="A168" s="272">
        <v>31</v>
      </c>
      <c r="B168" s="272" t="s">
        <v>173</v>
      </c>
      <c r="C168" s="125">
        <v>6</v>
      </c>
      <c r="D168" s="273">
        <v>1959</v>
      </c>
      <c r="E168" s="273">
        <v>3</v>
      </c>
      <c r="F168" s="273">
        <v>4</v>
      </c>
      <c r="G168" s="273">
        <v>25</v>
      </c>
      <c r="H168" s="115">
        <v>0</v>
      </c>
      <c r="I168" s="115">
        <v>171.5</v>
      </c>
      <c r="J168" s="56">
        <v>0</v>
      </c>
      <c r="K168" s="56">
        <v>0</v>
      </c>
      <c r="L168" s="125">
        <v>0</v>
      </c>
      <c r="M168" s="56">
        <v>0</v>
      </c>
      <c r="N168" s="56">
        <v>0</v>
      </c>
      <c r="O168" s="56">
        <v>0</v>
      </c>
      <c r="P168" s="56">
        <v>0</v>
      </c>
      <c r="Q168" s="126">
        <v>1557</v>
      </c>
      <c r="R168" s="127">
        <v>330.6</v>
      </c>
      <c r="S168" s="117">
        <f>Q168:Q231+R168:R231+O168+P168</f>
        <v>1887.6</v>
      </c>
      <c r="T168" s="115">
        <f>I168:I211+J168:J211+K168:K211</f>
        <v>171.5</v>
      </c>
      <c r="U168" s="133">
        <f t="shared" si="22"/>
        <v>2059.1</v>
      </c>
      <c r="V168" s="274">
        <v>1554.8</v>
      </c>
      <c r="W168" s="272">
        <v>10644</v>
      </c>
      <c r="X168" s="57">
        <v>12</v>
      </c>
      <c r="Y168" s="275"/>
      <c r="Z168" s="266"/>
      <c r="AA168" s="121" t="s">
        <v>165</v>
      </c>
      <c r="AB168" s="56" t="s">
        <v>78</v>
      </c>
      <c r="AC168" s="56" t="s">
        <v>79</v>
      </c>
      <c r="AD168" s="121" t="s">
        <v>45</v>
      </c>
      <c r="AE168" s="115"/>
      <c r="AF168" s="56">
        <v>1121</v>
      </c>
      <c r="AG168" s="56"/>
      <c r="AH168" s="56"/>
      <c r="AI168" s="272" t="s">
        <v>169</v>
      </c>
      <c r="AJ168" s="115" t="s">
        <v>81</v>
      </c>
      <c r="AK168" s="272" t="s">
        <v>171</v>
      </c>
      <c r="AL168" s="49" t="s">
        <v>107</v>
      </c>
      <c r="AM168" s="156">
        <v>1756</v>
      </c>
      <c r="AN168" s="115">
        <v>178</v>
      </c>
      <c r="AO168" s="115">
        <v>0</v>
      </c>
      <c r="AP168" s="115">
        <v>148</v>
      </c>
      <c r="AQ168" s="115">
        <v>0</v>
      </c>
      <c r="AR168" s="115">
        <v>393</v>
      </c>
      <c r="AS168" s="115">
        <v>0</v>
      </c>
      <c r="AT168" s="115">
        <v>150</v>
      </c>
      <c r="AU168" s="278">
        <f t="shared" si="25"/>
        <v>869</v>
      </c>
      <c r="AV168" s="279">
        <v>63</v>
      </c>
      <c r="AW168" s="75" t="s">
        <v>97</v>
      </c>
      <c r="AX168" s="75" t="s">
        <v>79</v>
      </c>
      <c r="AY168" s="75" t="s">
        <v>85</v>
      </c>
      <c r="AZ168" s="202">
        <v>660</v>
      </c>
      <c r="BA168" s="75">
        <v>3</v>
      </c>
      <c r="BB168" s="75">
        <v>14</v>
      </c>
      <c r="BC168" s="75">
        <v>13</v>
      </c>
      <c r="BD168" s="34"/>
      <c r="BE168" s="34"/>
      <c r="BF168" s="75">
        <f t="shared" si="24"/>
        <v>171.5</v>
      </c>
      <c r="BG168" s="109">
        <v>0</v>
      </c>
      <c r="BH168" s="109">
        <v>0</v>
      </c>
      <c r="BI168" s="109">
        <v>0</v>
      </c>
      <c r="BJ168" s="109">
        <v>0</v>
      </c>
      <c r="BK168" s="56">
        <v>0</v>
      </c>
      <c r="BL168" s="75">
        <v>887</v>
      </c>
      <c r="BM168" s="75">
        <v>9.36</v>
      </c>
    </row>
    <row r="169" spans="1:65" ht="11.25" customHeight="1">
      <c r="A169" s="272">
        <v>32</v>
      </c>
      <c r="B169" s="272" t="s">
        <v>173</v>
      </c>
      <c r="C169" s="125">
        <v>7</v>
      </c>
      <c r="D169" s="273">
        <v>1967</v>
      </c>
      <c r="E169" s="273">
        <v>5</v>
      </c>
      <c r="F169" s="273">
        <v>4</v>
      </c>
      <c r="G169" s="273">
        <v>71</v>
      </c>
      <c r="H169" s="115">
        <v>0</v>
      </c>
      <c r="I169" s="115">
        <v>316.2</v>
      </c>
      <c r="J169" s="56">
        <v>0</v>
      </c>
      <c r="K169" s="56">
        <v>0</v>
      </c>
      <c r="L169" s="125">
        <v>712.3</v>
      </c>
      <c r="M169" s="125">
        <v>712.3</v>
      </c>
      <c r="N169" s="56">
        <v>0</v>
      </c>
      <c r="O169" s="56">
        <v>0</v>
      </c>
      <c r="P169" s="56">
        <v>0</v>
      </c>
      <c r="Q169" s="126">
        <v>3127.2</v>
      </c>
      <c r="R169" s="127">
        <v>407.4</v>
      </c>
      <c r="S169" s="117">
        <f>Q169:Q231+R169:R231+O169+P169</f>
        <v>3534.6</v>
      </c>
      <c r="T169" s="115">
        <f>I169:I211+J169:J211+K169:K211</f>
        <v>316.2</v>
      </c>
      <c r="U169" s="133">
        <f t="shared" si="22"/>
        <v>4563.099999999999</v>
      </c>
      <c r="V169" s="274">
        <v>3127.9</v>
      </c>
      <c r="W169" s="272">
        <v>15351</v>
      </c>
      <c r="X169" s="57">
        <v>15</v>
      </c>
      <c r="Y169" s="275"/>
      <c r="Z169" s="266"/>
      <c r="AA169" s="121" t="s">
        <v>165</v>
      </c>
      <c r="AB169" s="56" t="s">
        <v>78</v>
      </c>
      <c r="AC169" s="56" t="s">
        <v>79</v>
      </c>
      <c r="AD169" s="121" t="s">
        <v>45</v>
      </c>
      <c r="AE169" s="115">
        <v>957</v>
      </c>
      <c r="AF169" s="56"/>
      <c r="AG169" s="56"/>
      <c r="AH169" s="56"/>
      <c r="AI169" s="272" t="s">
        <v>182</v>
      </c>
      <c r="AJ169" s="115" t="s">
        <v>81</v>
      </c>
      <c r="AK169" s="272" t="s">
        <v>170</v>
      </c>
      <c r="AL169" s="49" t="s">
        <v>107</v>
      </c>
      <c r="AM169" s="156">
        <v>3182</v>
      </c>
      <c r="AN169" s="115">
        <v>240</v>
      </c>
      <c r="AO169" s="115">
        <v>50</v>
      </c>
      <c r="AP169" s="115">
        <v>250</v>
      </c>
      <c r="AQ169" s="115">
        <v>0</v>
      </c>
      <c r="AR169" s="115">
        <v>1559</v>
      </c>
      <c r="AS169" s="115">
        <v>110</v>
      </c>
      <c r="AT169" s="115">
        <v>96</v>
      </c>
      <c r="AU169" s="278">
        <f t="shared" si="25"/>
        <v>2305</v>
      </c>
      <c r="AV169" s="279">
        <v>139</v>
      </c>
      <c r="AW169" s="75" t="s">
        <v>84</v>
      </c>
      <c r="AX169" s="30" t="s">
        <v>130</v>
      </c>
      <c r="AY169" s="75" t="s">
        <v>85</v>
      </c>
      <c r="AZ169" s="202">
        <v>1183</v>
      </c>
      <c r="BA169" s="75">
        <v>10</v>
      </c>
      <c r="BB169" s="75">
        <v>60</v>
      </c>
      <c r="BC169" s="75">
        <v>9</v>
      </c>
      <c r="BD169" s="34"/>
      <c r="BE169" s="34"/>
      <c r="BF169" s="75">
        <f t="shared" si="24"/>
        <v>316.2</v>
      </c>
      <c r="BG169" s="109">
        <v>0</v>
      </c>
      <c r="BH169" s="109">
        <v>0</v>
      </c>
      <c r="BI169" s="109">
        <v>0</v>
      </c>
      <c r="BJ169" s="109">
        <v>0</v>
      </c>
      <c r="BK169" s="125">
        <v>712.3</v>
      </c>
      <c r="BL169" s="75">
        <v>0</v>
      </c>
      <c r="BM169" s="75">
        <v>10</v>
      </c>
    </row>
    <row r="170" spans="1:65" ht="12.75">
      <c r="A170" s="272">
        <v>33</v>
      </c>
      <c r="B170" s="273" t="s">
        <v>173</v>
      </c>
      <c r="C170" s="125">
        <v>8</v>
      </c>
      <c r="D170" s="273">
        <v>1968</v>
      </c>
      <c r="E170" s="273">
        <v>3</v>
      </c>
      <c r="F170" s="273">
        <v>4</v>
      </c>
      <c r="G170" s="273">
        <v>26</v>
      </c>
      <c r="H170" s="115">
        <v>0</v>
      </c>
      <c r="I170" s="115">
        <v>191.4</v>
      </c>
      <c r="J170" s="56">
        <v>0</v>
      </c>
      <c r="K170" s="56">
        <v>0</v>
      </c>
      <c r="L170" s="125">
        <v>655.3</v>
      </c>
      <c r="M170" s="56">
        <v>503.1</v>
      </c>
      <c r="N170" s="56">
        <v>0</v>
      </c>
      <c r="O170" s="56">
        <v>152.2</v>
      </c>
      <c r="P170" s="56">
        <v>0</v>
      </c>
      <c r="Q170" s="126">
        <v>1599.4</v>
      </c>
      <c r="R170" s="127">
        <v>182.2</v>
      </c>
      <c r="S170" s="117">
        <f>Q170:Q231+R170:R231+O170+P170</f>
        <v>1933.8000000000002</v>
      </c>
      <c r="T170" s="115">
        <f>I170:I211+J170:J211+K170:K211</f>
        <v>191.4</v>
      </c>
      <c r="U170" s="133">
        <f t="shared" si="22"/>
        <v>2628.2999999999997</v>
      </c>
      <c r="V170" s="274">
        <v>1599.4</v>
      </c>
      <c r="W170" s="272">
        <v>10798</v>
      </c>
      <c r="X170" s="57">
        <v>10</v>
      </c>
      <c r="Y170" s="275"/>
      <c r="Z170" s="266"/>
      <c r="AA170" s="121" t="s">
        <v>165</v>
      </c>
      <c r="AB170" s="56" t="s">
        <v>78</v>
      </c>
      <c r="AC170" s="56" t="s">
        <v>79</v>
      </c>
      <c r="AD170" s="121" t="s">
        <v>45</v>
      </c>
      <c r="AE170" s="115"/>
      <c r="AF170" s="56">
        <v>1069</v>
      </c>
      <c r="AG170" s="56"/>
      <c r="AH170" s="56"/>
      <c r="AI170" s="272" t="s">
        <v>169</v>
      </c>
      <c r="AJ170" s="115" t="s">
        <v>81</v>
      </c>
      <c r="AK170" s="272" t="s">
        <v>171</v>
      </c>
      <c r="AL170" s="49" t="s">
        <v>107</v>
      </c>
      <c r="AM170" s="156">
        <v>2404</v>
      </c>
      <c r="AN170" s="115">
        <v>232</v>
      </c>
      <c r="AO170" s="115">
        <v>0</v>
      </c>
      <c r="AP170" s="115">
        <v>148</v>
      </c>
      <c r="AQ170" s="115">
        <v>0</v>
      </c>
      <c r="AR170" s="115">
        <v>1100</v>
      </c>
      <c r="AS170" s="115">
        <v>78</v>
      </c>
      <c r="AT170" s="115">
        <v>0</v>
      </c>
      <c r="AU170" s="278">
        <f t="shared" si="25"/>
        <v>1558</v>
      </c>
      <c r="AV170" s="279">
        <v>63</v>
      </c>
      <c r="AW170" s="75" t="s">
        <v>97</v>
      </c>
      <c r="AX170" s="30" t="s">
        <v>130</v>
      </c>
      <c r="AY170" s="75" t="s">
        <v>85</v>
      </c>
      <c r="AZ170" s="202">
        <v>1194</v>
      </c>
      <c r="BA170" s="75">
        <v>4</v>
      </c>
      <c r="BB170" s="75">
        <v>10</v>
      </c>
      <c r="BC170" s="75">
        <v>12</v>
      </c>
      <c r="BD170" s="34"/>
      <c r="BE170" s="34"/>
      <c r="BF170" s="75">
        <f t="shared" si="24"/>
        <v>191.4</v>
      </c>
      <c r="BG170" s="109">
        <v>0</v>
      </c>
      <c r="BH170" s="109">
        <v>0</v>
      </c>
      <c r="BI170" s="109">
        <v>0</v>
      </c>
      <c r="BJ170" s="109">
        <v>0</v>
      </c>
      <c r="BK170" s="56">
        <v>503.1</v>
      </c>
      <c r="BL170" s="75">
        <v>846.2</v>
      </c>
      <c r="BM170" s="75">
        <v>8</v>
      </c>
    </row>
    <row r="171" spans="1:65" ht="11.25" customHeight="1">
      <c r="A171" s="272">
        <v>34</v>
      </c>
      <c r="B171" s="273" t="s">
        <v>173</v>
      </c>
      <c r="C171" s="125">
        <v>9</v>
      </c>
      <c r="D171" s="273">
        <v>1953</v>
      </c>
      <c r="E171" s="273">
        <v>3</v>
      </c>
      <c r="F171" s="273">
        <v>2</v>
      </c>
      <c r="G171" s="273">
        <v>55</v>
      </c>
      <c r="H171" s="115">
        <v>0</v>
      </c>
      <c r="I171" s="115">
        <v>75.8</v>
      </c>
      <c r="J171" s="56">
        <v>0</v>
      </c>
      <c r="K171" s="56">
        <v>0</v>
      </c>
      <c r="L171" s="125">
        <v>434.1</v>
      </c>
      <c r="M171" s="125">
        <v>434.1</v>
      </c>
      <c r="N171" s="56">
        <v>0</v>
      </c>
      <c r="O171" s="56">
        <v>0</v>
      </c>
      <c r="P171" s="56">
        <v>0</v>
      </c>
      <c r="Q171" s="126">
        <v>1109.49</v>
      </c>
      <c r="R171" s="127">
        <v>58.6</v>
      </c>
      <c r="S171" s="117">
        <f>Q171:Q231+R171:R231+O171+P171</f>
        <v>1168.09</v>
      </c>
      <c r="T171" s="115">
        <f>I171:I211+J171:J211+K171:K211</f>
        <v>75.8</v>
      </c>
      <c r="U171" s="133">
        <f t="shared" si="22"/>
        <v>1677.99</v>
      </c>
      <c r="V171" s="274">
        <v>1105</v>
      </c>
      <c r="W171" s="272">
        <v>6750</v>
      </c>
      <c r="X171" s="57">
        <v>9.9</v>
      </c>
      <c r="Y171" s="275"/>
      <c r="Z171" s="266"/>
      <c r="AA171" s="121" t="s">
        <v>165</v>
      </c>
      <c r="AB171" s="56" t="s">
        <v>78</v>
      </c>
      <c r="AC171" s="56" t="s">
        <v>79</v>
      </c>
      <c r="AD171" s="121" t="s">
        <v>45</v>
      </c>
      <c r="AE171" s="115"/>
      <c r="AF171" s="56">
        <v>654</v>
      </c>
      <c r="AG171" s="56"/>
      <c r="AH171" s="56"/>
      <c r="AI171" s="272" t="s">
        <v>169</v>
      </c>
      <c r="AJ171" s="115" t="s">
        <v>81</v>
      </c>
      <c r="AK171" s="272" t="s">
        <v>171</v>
      </c>
      <c r="AL171" s="57" t="s">
        <v>83</v>
      </c>
      <c r="AM171" s="156">
        <v>1712</v>
      </c>
      <c r="AN171" s="115">
        <v>0</v>
      </c>
      <c r="AO171" s="115">
        <v>0</v>
      </c>
      <c r="AP171" s="115">
        <v>74</v>
      </c>
      <c r="AQ171" s="115">
        <v>0</v>
      </c>
      <c r="AR171" s="115">
        <v>1072</v>
      </c>
      <c r="AS171" s="115">
        <v>0</v>
      </c>
      <c r="AT171" s="115">
        <v>22</v>
      </c>
      <c r="AU171" s="289">
        <f t="shared" si="25"/>
        <v>1168</v>
      </c>
      <c r="AV171" s="279">
        <v>69</v>
      </c>
      <c r="AW171" s="75" t="s">
        <v>97</v>
      </c>
      <c r="AX171" s="75" t="s">
        <v>79</v>
      </c>
      <c r="AY171" s="75" t="s">
        <v>85</v>
      </c>
      <c r="AZ171" s="202">
        <v>36</v>
      </c>
      <c r="BA171" s="75">
        <v>38</v>
      </c>
      <c r="BB171" s="75">
        <v>12</v>
      </c>
      <c r="BC171" s="75">
        <v>1</v>
      </c>
      <c r="BD171" s="34"/>
      <c r="BE171" s="34"/>
      <c r="BF171" s="75">
        <f t="shared" si="24"/>
        <v>75.8</v>
      </c>
      <c r="BG171" s="109">
        <v>0</v>
      </c>
      <c r="BH171" s="109">
        <v>0</v>
      </c>
      <c r="BI171" s="109">
        <v>0</v>
      </c>
      <c r="BJ171" s="109">
        <v>0</v>
      </c>
      <c r="BK171" s="125">
        <v>434.1</v>
      </c>
      <c r="BL171" s="75">
        <v>544.4</v>
      </c>
      <c r="BM171" s="75">
        <v>3.11</v>
      </c>
    </row>
    <row r="172" spans="1:65" ht="10.5" customHeight="1">
      <c r="A172" s="272">
        <v>35</v>
      </c>
      <c r="B172" s="272" t="s">
        <v>89</v>
      </c>
      <c r="C172" s="125">
        <v>30</v>
      </c>
      <c r="D172" s="273">
        <v>1961</v>
      </c>
      <c r="E172" s="273">
        <v>3</v>
      </c>
      <c r="F172" s="273">
        <v>2</v>
      </c>
      <c r="G172" s="273">
        <v>45</v>
      </c>
      <c r="H172" s="115">
        <v>0</v>
      </c>
      <c r="I172" s="115">
        <v>111.4</v>
      </c>
      <c r="J172" s="56">
        <v>0</v>
      </c>
      <c r="K172" s="56">
        <v>0</v>
      </c>
      <c r="L172" s="125">
        <v>446.5</v>
      </c>
      <c r="M172" s="125">
        <v>446.5</v>
      </c>
      <c r="N172" s="56">
        <v>0</v>
      </c>
      <c r="O172" s="56">
        <v>0</v>
      </c>
      <c r="P172" s="56">
        <v>0</v>
      </c>
      <c r="Q172" s="126">
        <v>1030.8</v>
      </c>
      <c r="R172" s="127">
        <v>354</v>
      </c>
      <c r="S172" s="117">
        <f>Q172:Q232+R172:R232+O172+P172</f>
        <v>1384.8</v>
      </c>
      <c r="T172" s="115">
        <f>I172:I211+J172:J211+K172:K211</f>
        <v>111.4</v>
      </c>
      <c r="U172" s="133">
        <f t="shared" si="22"/>
        <v>1942.6999999999998</v>
      </c>
      <c r="V172" s="274">
        <v>1030.8</v>
      </c>
      <c r="W172" s="272">
        <v>5055</v>
      </c>
      <c r="X172" s="57">
        <v>8.5</v>
      </c>
      <c r="Y172" s="275"/>
      <c r="Z172" s="266"/>
      <c r="AA172" s="121" t="s">
        <v>165</v>
      </c>
      <c r="AB172" s="56" t="s">
        <v>78</v>
      </c>
      <c r="AC172" s="56" t="s">
        <v>79</v>
      </c>
      <c r="AD172" s="121" t="s">
        <v>45</v>
      </c>
      <c r="AE172" s="115"/>
      <c r="AF172" s="56">
        <v>772</v>
      </c>
      <c r="AG172" s="56"/>
      <c r="AH172" s="56"/>
      <c r="AI172" s="272" t="s">
        <v>169</v>
      </c>
      <c r="AJ172" s="115" t="s">
        <v>81</v>
      </c>
      <c r="AK172" s="272" t="s">
        <v>171</v>
      </c>
      <c r="AL172" s="57" t="s">
        <v>83</v>
      </c>
      <c r="AM172" s="156">
        <v>1791</v>
      </c>
      <c r="AN172" s="115">
        <v>150</v>
      </c>
      <c r="AO172" s="115">
        <v>3</v>
      </c>
      <c r="AP172" s="115">
        <v>114</v>
      </c>
      <c r="AQ172" s="115">
        <v>0</v>
      </c>
      <c r="AR172" s="115">
        <v>916</v>
      </c>
      <c r="AS172" s="115">
        <v>8</v>
      </c>
      <c r="AT172" s="115">
        <v>6</v>
      </c>
      <c r="AU172" s="278">
        <f t="shared" si="25"/>
        <v>1197</v>
      </c>
      <c r="AV172" s="279">
        <v>66</v>
      </c>
      <c r="AW172" s="75" t="s">
        <v>84</v>
      </c>
      <c r="AX172" s="75" t="s">
        <v>79</v>
      </c>
      <c r="AY172" s="75" t="s">
        <v>85</v>
      </c>
      <c r="AZ172" s="202">
        <v>70</v>
      </c>
      <c r="BA172" s="75">
        <v>34</v>
      </c>
      <c r="BB172" s="75">
        <v>5</v>
      </c>
      <c r="BC172" s="75">
        <v>6</v>
      </c>
      <c r="BD172" s="34"/>
      <c r="BE172" s="34"/>
      <c r="BF172" s="75">
        <f t="shared" si="24"/>
        <v>111.4</v>
      </c>
      <c r="BG172" s="109">
        <v>0</v>
      </c>
      <c r="BH172" s="109">
        <v>0</v>
      </c>
      <c r="BI172" s="109">
        <v>0</v>
      </c>
      <c r="BJ172" s="109">
        <v>0</v>
      </c>
      <c r="BK172" s="125">
        <v>446.5</v>
      </c>
      <c r="BL172" s="75">
        <v>594.7</v>
      </c>
      <c r="BM172" s="75">
        <v>3.3</v>
      </c>
    </row>
    <row r="173" spans="1:65" ht="12" customHeight="1">
      <c r="A173" s="272">
        <v>36</v>
      </c>
      <c r="B173" s="272" t="s">
        <v>89</v>
      </c>
      <c r="C173" s="125">
        <v>21</v>
      </c>
      <c r="D173" s="273">
        <v>1980</v>
      </c>
      <c r="E173" s="273">
        <v>5</v>
      </c>
      <c r="F173" s="273">
        <v>6</v>
      </c>
      <c r="G173" s="273">
        <v>100</v>
      </c>
      <c r="H173" s="115">
        <v>0</v>
      </c>
      <c r="I173" s="115">
        <v>388.9</v>
      </c>
      <c r="J173" s="56">
        <v>0</v>
      </c>
      <c r="K173" s="56">
        <v>0</v>
      </c>
      <c r="L173" s="125">
        <v>1036.8</v>
      </c>
      <c r="M173" s="125">
        <v>1036.8</v>
      </c>
      <c r="N173" s="56">
        <v>0</v>
      </c>
      <c r="O173" s="56">
        <v>0</v>
      </c>
      <c r="P173" s="56">
        <v>0</v>
      </c>
      <c r="Q173" s="126">
        <v>4495.8</v>
      </c>
      <c r="R173" s="127">
        <v>0</v>
      </c>
      <c r="S173" s="117">
        <f>Q173:Q233+R173:R233+O173+P173</f>
        <v>4495.8</v>
      </c>
      <c r="T173" s="115">
        <f>I173:I211+J173:J211+K173:K211</f>
        <v>388.9</v>
      </c>
      <c r="U173" s="133">
        <f t="shared" si="22"/>
        <v>5921.5</v>
      </c>
      <c r="V173" s="274">
        <v>4495.7</v>
      </c>
      <c r="W173" s="272">
        <v>22883</v>
      </c>
      <c r="X173" s="57">
        <v>15.6</v>
      </c>
      <c r="Y173" s="275"/>
      <c r="Z173" s="266"/>
      <c r="AA173" s="121" t="s">
        <v>165</v>
      </c>
      <c r="AB173" s="56" t="s">
        <v>78</v>
      </c>
      <c r="AC173" s="56" t="s">
        <v>79</v>
      </c>
      <c r="AD173" s="121" t="s">
        <v>45</v>
      </c>
      <c r="AE173" s="115">
        <v>1377</v>
      </c>
      <c r="AF173" s="56"/>
      <c r="AG173" s="56"/>
      <c r="AH173" s="56"/>
      <c r="AI173" s="272" t="s">
        <v>169</v>
      </c>
      <c r="AJ173" s="115" t="s">
        <v>81</v>
      </c>
      <c r="AK173" s="272" t="s">
        <v>170</v>
      </c>
      <c r="AL173" s="57" t="s">
        <v>83</v>
      </c>
      <c r="AM173" s="156">
        <v>4793</v>
      </c>
      <c r="AN173" s="115">
        <v>248</v>
      </c>
      <c r="AO173" s="115">
        <v>93</v>
      </c>
      <c r="AP173" s="115">
        <v>210</v>
      </c>
      <c r="AQ173" s="115">
        <v>0</v>
      </c>
      <c r="AR173" s="115">
        <v>2558</v>
      </c>
      <c r="AS173" s="115">
        <v>140</v>
      </c>
      <c r="AT173" s="115">
        <v>280</v>
      </c>
      <c r="AU173" s="76">
        <f t="shared" si="25"/>
        <v>3529</v>
      </c>
      <c r="AV173" s="279">
        <v>233</v>
      </c>
      <c r="AW173" s="75" t="s">
        <v>84</v>
      </c>
      <c r="AX173" s="75" t="s">
        <v>130</v>
      </c>
      <c r="AY173" s="75" t="s">
        <v>85</v>
      </c>
      <c r="AZ173" s="202">
        <v>1070</v>
      </c>
      <c r="BA173" s="75">
        <v>15</v>
      </c>
      <c r="BB173" s="75">
        <v>60</v>
      </c>
      <c r="BC173" s="75">
        <v>25</v>
      </c>
      <c r="BD173" s="34"/>
      <c r="BE173" s="34"/>
      <c r="BF173" s="75">
        <f t="shared" si="24"/>
        <v>388.9</v>
      </c>
      <c r="BG173" s="292">
        <v>0</v>
      </c>
      <c r="BH173" s="109">
        <v>0</v>
      </c>
      <c r="BI173" s="109">
        <v>388.9</v>
      </c>
      <c r="BJ173" s="109">
        <v>0</v>
      </c>
      <c r="BK173" s="125">
        <v>1036.8</v>
      </c>
      <c r="BL173" s="75">
        <v>0</v>
      </c>
      <c r="BM173" s="75">
        <v>11.8</v>
      </c>
    </row>
    <row r="174" spans="1:65" ht="11.25" customHeight="1">
      <c r="A174" s="272">
        <v>37</v>
      </c>
      <c r="B174" s="272" t="s">
        <v>89</v>
      </c>
      <c r="C174" s="125">
        <v>23</v>
      </c>
      <c r="D174" s="273">
        <v>1980</v>
      </c>
      <c r="E174" s="273">
        <v>5</v>
      </c>
      <c r="F174" s="273">
        <v>6</v>
      </c>
      <c r="G174" s="273">
        <v>90</v>
      </c>
      <c r="H174" s="115">
        <v>0</v>
      </c>
      <c r="I174" s="115">
        <v>394.3</v>
      </c>
      <c r="J174" s="56">
        <v>0</v>
      </c>
      <c r="K174" s="56">
        <v>0</v>
      </c>
      <c r="L174" s="125">
        <v>957.1</v>
      </c>
      <c r="M174" s="56">
        <v>10.4</v>
      </c>
      <c r="N174" s="56">
        <v>0</v>
      </c>
      <c r="O174" s="56">
        <v>160.9</v>
      </c>
      <c r="P174" s="56">
        <v>785.8</v>
      </c>
      <c r="Q174" s="126">
        <v>4005.1</v>
      </c>
      <c r="R174" s="127">
        <v>485</v>
      </c>
      <c r="S174" s="117">
        <f>Q174:Q234+R174:R234+O174+P174</f>
        <v>5436.8</v>
      </c>
      <c r="T174" s="115">
        <f>I174:I211+J174:J211+K174:K211</f>
        <v>394.3</v>
      </c>
      <c r="U174" s="133">
        <f t="shared" si="22"/>
        <v>5841.5</v>
      </c>
      <c r="V174" s="274">
        <v>4000.1</v>
      </c>
      <c r="W174" s="272">
        <v>23969</v>
      </c>
      <c r="X174" s="57">
        <v>15.7</v>
      </c>
      <c r="Y174" s="275"/>
      <c r="Z174" s="266"/>
      <c r="AA174" s="121" t="s">
        <v>165</v>
      </c>
      <c r="AB174" s="56" t="s">
        <v>78</v>
      </c>
      <c r="AC174" s="56" t="s">
        <v>79</v>
      </c>
      <c r="AD174" s="121" t="s">
        <v>45</v>
      </c>
      <c r="AE174" s="115">
        <v>1372</v>
      </c>
      <c r="AF174" s="56"/>
      <c r="AG174" s="56"/>
      <c r="AH174" s="56"/>
      <c r="AI174" s="272" t="s">
        <v>169</v>
      </c>
      <c r="AJ174" s="115" t="s">
        <v>81</v>
      </c>
      <c r="AK174" s="272" t="s">
        <v>170</v>
      </c>
      <c r="AL174" s="57" t="s">
        <v>83</v>
      </c>
      <c r="AM174" s="156">
        <v>4176</v>
      </c>
      <c r="AN174" s="115">
        <v>300</v>
      </c>
      <c r="AO174" s="115">
        <v>75</v>
      </c>
      <c r="AP174" s="115">
        <v>186</v>
      </c>
      <c r="AQ174" s="115">
        <v>0</v>
      </c>
      <c r="AR174" s="115">
        <v>2094</v>
      </c>
      <c r="AS174" s="115">
        <v>0</v>
      </c>
      <c r="AT174" s="115">
        <v>267</v>
      </c>
      <c r="AU174" s="76">
        <f t="shared" si="25"/>
        <v>2922</v>
      </c>
      <c r="AV174" s="279">
        <v>193</v>
      </c>
      <c r="AW174" s="75" t="s">
        <v>84</v>
      </c>
      <c r="AX174" s="75" t="s">
        <v>79</v>
      </c>
      <c r="AY174" s="75" t="s">
        <v>85</v>
      </c>
      <c r="AZ174" s="202">
        <v>590</v>
      </c>
      <c r="BA174" s="75">
        <v>15</v>
      </c>
      <c r="BB174" s="75">
        <v>59</v>
      </c>
      <c r="BC174" s="75">
        <v>24</v>
      </c>
      <c r="BD174" s="34"/>
      <c r="BE174" s="34"/>
      <c r="BF174" s="75">
        <f t="shared" si="24"/>
        <v>394.3</v>
      </c>
      <c r="BG174" s="109">
        <v>0</v>
      </c>
      <c r="BH174" s="109">
        <v>0</v>
      </c>
      <c r="BI174" s="109">
        <v>0</v>
      </c>
      <c r="BJ174" s="109">
        <v>0</v>
      </c>
      <c r="BK174" s="56">
        <v>28.2</v>
      </c>
      <c r="BL174" s="75">
        <v>0</v>
      </c>
      <c r="BM174" s="203">
        <v>12</v>
      </c>
    </row>
    <row r="175" spans="1:65" ht="12" customHeight="1">
      <c r="A175" s="272">
        <v>38</v>
      </c>
      <c r="B175" s="272" t="s">
        <v>89</v>
      </c>
      <c r="C175" s="125">
        <v>28</v>
      </c>
      <c r="D175" s="273">
        <v>1965</v>
      </c>
      <c r="E175" s="273">
        <v>4</v>
      </c>
      <c r="F175" s="273">
        <v>3</v>
      </c>
      <c r="G175" s="273">
        <v>38</v>
      </c>
      <c r="H175" s="115">
        <v>0</v>
      </c>
      <c r="I175" s="115">
        <v>145.8</v>
      </c>
      <c r="J175" s="56">
        <v>0</v>
      </c>
      <c r="K175" s="56">
        <v>0</v>
      </c>
      <c r="L175" s="125">
        <v>0</v>
      </c>
      <c r="M175" s="56">
        <v>0</v>
      </c>
      <c r="N175" s="56">
        <v>0</v>
      </c>
      <c r="O175" s="56">
        <v>0</v>
      </c>
      <c r="P175" s="56">
        <v>0</v>
      </c>
      <c r="Q175" s="126">
        <v>1603.8</v>
      </c>
      <c r="R175" s="127">
        <v>427.5</v>
      </c>
      <c r="S175" s="117">
        <f>Q175:Q235+R175:R235+O175+P175</f>
        <v>2031.3</v>
      </c>
      <c r="T175" s="115">
        <f>I175:I211+J175:J211+K175:K211</f>
        <v>145.8</v>
      </c>
      <c r="U175" s="133">
        <f t="shared" si="22"/>
        <v>2177.1</v>
      </c>
      <c r="V175" s="274">
        <v>1605</v>
      </c>
      <c r="W175" s="272">
        <v>8522</v>
      </c>
      <c r="X175" s="57">
        <v>12.5</v>
      </c>
      <c r="Y175" s="275"/>
      <c r="Z175" s="266"/>
      <c r="AA175" s="121" t="s">
        <v>165</v>
      </c>
      <c r="AB175" s="56" t="s">
        <v>78</v>
      </c>
      <c r="AC175" s="56" t="s">
        <v>79</v>
      </c>
      <c r="AD175" s="121" t="s">
        <v>45</v>
      </c>
      <c r="AE175" s="115"/>
      <c r="AF175" s="56">
        <v>869</v>
      </c>
      <c r="AG175" s="56"/>
      <c r="AH175" s="56"/>
      <c r="AI175" s="272" t="s">
        <v>169</v>
      </c>
      <c r="AJ175" s="115" t="s">
        <v>81</v>
      </c>
      <c r="AK175" s="272" t="s">
        <v>171</v>
      </c>
      <c r="AL175" s="49" t="s">
        <v>107</v>
      </c>
      <c r="AM175" s="156">
        <v>2296</v>
      </c>
      <c r="AN175" s="115">
        <v>260</v>
      </c>
      <c r="AO175" s="115">
        <v>6</v>
      </c>
      <c r="AP175" s="115">
        <v>140</v>
      </c>
      <c r="AQ175" s="115">
        <v>0</v>
      </c>
      <c r="AR175" s="115">
        <v>1177</v>
      </c>
      <c r="AS175" s="115">
        <v>0</v>
      </c>
      <c r="AT175" s="115">
        <v>32</v>
      </c>
      <c r="AU175" s="76">
        <f t="shared" si="25"/>
        <v>1615</v>
      </c>
      <c r="AV175" s="279">
        <v>74</v>
      </c>
      <c r="AW175" s="75" t="s">
        <v>84</v>
      </c>
      <c r="AX175" s="75" t="s">
        <v>79</v>
      </c>
      <c r="AY175" s="75" t="s">
        <v>85</v>
      </c>
      <c r="AZ175" s="202">
        <v>500</v>
      </c>
      <c r="BA175" s="75">
        <v>5</v>
      </c>
      <c r="BB175" s="75">
        <v>21</v>
      </c>
      <c r="BC175" s="75">
        <v>14</v>
      </c>
      <c r="BD175" s="34"/>
      <c r="BE175" s="34"/>
      <c r="BF175" s="75">
        <f t="shared" si="24"/>
        <v>145.8</v>
      </c>
      <c r="BG175" s="109">
        <v>0</v>
      </c>
      <c r="BH175" s="109">
        <v>0</v>
      </c>
      <c r="BI175" s="109">
        <v>0</v>
      </c>
      <c r="BJ175" s="109">
        <v>0</v>
      </c>
      <c r="BK175" s="56">
        <v>0</v>
      </c>
      <c r="BL175" s="75">
        <v>681.8</v>
      </c>
      <c r="BM175" s="75">
        <v>5.94</v>
      </c>
    </row>
    <row r="176" spans="1:65" ht="11.25" customHeight="1">
      <c r="A176" s="272">
        <v>39</v>
      </c>
      <c r="B176" s="272" t="s">
        <v>89</v>
      </c>
      <c r="C176" s="125" t="s">
        <v>183</v>
      </c>
      <c r="D176" s="273">
        <v>1963</v>
      </c>
      <c r="E176" s="273">
        <v>4</v>
      </c>
      <c r="F176" s="273">
        <v>4</v>
      </c>
      <c r="G176" s="273">
        <v>58</v>
      </c>
      <c r="H176" s="115">
        <v>0</v>
      </c>
      <c r="I176" s="115">
        <v>196.4</v>
      </c>
      <c r="J176" s="56">
        <v>0</v>
      </c>
      <c r="K176" s="56">
        <v>0</v>
      </c>
      <c r="L176" s="125">
        <v>513</v>
      </c>
      <c r="M176" s="125">
        <v>513</v>
      </c>
      <c r="N176" s="56">
        <v>0</v>
      </c>
      <c r="O176" s="56">
        <v>0</v>
      </c>
      <c r="P176" s="56">
        <v>0</v>
      </c>
      <c r="Q176" s="126">
        <v>2302.5</v>
      </c>
      <c r="R176" s="127">
        <v>243.3</v>
      </c>
      <c r="S176" s="117">
        <f>Q176:Q236+R176:R236+O176+P176</f>
        <v>2545.8</v>
      </c>
      <c r="T176" s="115">
        <f>I176:I211+J176:J211+K176:K211</f>
        <v>196.4</v>
      </c>
      <c r="U176" s="133">
        <f t="shared" si="22"/>
        <v>3255.2000000000003</v>
      </c>
      <c r="V176" s="274">
        <v>2297.7</v>
      </c>
      <c r="W176" s="272">
        <v>12906</v>
      </c>
      <c r="X176" s="57">
        <v>13</v>
      </c>
      <c r="Y176" s="275"/>
      <c r="Z176" s="266"/>
      <c r="AA176" s="121" t="s">
        <v>165</v>
      </c>
      <c r="AB176" s="56" t="s">
        <v>78</v>
      </c>
      <c r="AC176" s="56" t="s">
        <v>79</v>
      </c>
      <c r="AD176" s="121" t="s">
        <v>45</v>
      </c>
      <c r="AE176" s="115"/>
      <c r="AF176" s="56">
        <v>1098</v>
      </c>
      <c r="AG176" s="56"/>
      <c r="AH176" s="56"/>
      <c r="AI176" s="272" t="s">
        <v>169</v>
      </c>
      <c r="AJ176" s="115" t="s">
        <v>81</v>
      </c>
      <c r="AK176" s="272" t="s">
        <v>171</v>
      </c>
      <c r="AL176" s="49" t="s">
        <v>107</v>
      </c>
      <c r="AM176" s="156">
        <v>3523</v>
      </c>
      <c r="AN176" s="115">
        <v>225</v>
      </c>
      <c r="AO176" s="115">
        <v>3</v>
      </c>
      <c r="AP176" s="115">
        <v>158</v>
      </c>
      <c r="AQ176" s="115">
        <v>0</v>
      </c>
      <c r="AR176" s="115">
        <v>2235</v>
      </c>
      <c r="AS176" s="115">
        <v>18</v>
      </c>
      <c r="AT176" s="115">
        <v>24</v>
      </c>
      <c r="AU176" s="278">
        <f t="shared" si="25"/>
        <v>2663</v>
      </c>
      <c r="AV176" s="279">
        <v>120</v>
      </c>
      <c r="AW176" s="75" t="s">
        <v>84</v>
      </c>
      <c r="AX176" s="75" t="s">
        <v>79</v>
      </c>
      <c r="AY176" s="75" t="s">
        <v>85</v>
      </c>
      <c r="AZ176" s="202">
        <v>1204</v>
      </c>
      <c r="BA176" s="75">
        <v>15</v>
      </c>
      <c r="BB176" s="75">
        <v>26</v>
      </c>
      <c r="BC176" s="75">
        <v>19</v>
      </c>
      <c r="BD176" s="34"/>
      <c r="BE176" s="34"/>
      <c r="BF176" s="75">
        <f t="shared" si="24"/>
        <v>196.4</v>
      </c>
      <c r="BG176" s="109">
        <v>0</v>
      </c>
      <c r="BH176" s="109">
        <v>0</v>
      </c>
      <c r="BI176" s="109">
        <v>0</v>
      </c>
      <c r="BJ176" s="109">
        <v>0</v>
      </c>
      <c r="BK176" s="125">
        <v>513</v>
      </c>
      <c r="BL176" s="75">
        <v>860.4</v>
      </c>
      <c r="BM176" s="75">
        <v>8.36</v>
      </c>
    </row>
    <row r="177" spans="1:65" ht="12" customHeight="1">
      <c r="A177" s="272">
        <v>40</v>
      </c>
      <c r="B177" s="115" t="s">
        <v>89</v>
      </c>
      <c r="C177" s="50">
        <v>32</v>
      </c>
      <c r="D177" s="66">
        <v>1971</v>
      </c>
      <c r="E177" s="56">
        <v>3</v>
      </c>
      <c r="F177" s="56">
        <v>1</v>
      </c>
      <c r="G177" s="56">
        <v>63</v>
      </c>
      <c r="H177" s="56">
        <v>0</v>
      </c>
      <c r="I177" s="56">
        <v>54.2</v>
      </c>
      <c r="J177" s="56">
        <v>416.9</v>
      </c>
      <c r="K177" s="56">
        <v>0</v>
      </c>
      <c r="L177" s="125">
        <v>0</v>
      </c>
      <c r="M177" s="115">
        <v>0</v>
      </c>
      <c r="N177" s="56">
        <v>0</v>
      </c>
      <c r="O177" s="56">
        <v>0</v>
      </c>
      <c r="P177" s="56">
        <v>0</v>
      </c>
      <c r="Q177" s="50">
        <v>1289.3</v>
      </c>
      <c r="R177" s="70">
        <v>354.8</v>
      </c>
      <c r="S177" s="117">
        <f>Q177:Q237+R177:R237+O177+P177</f>
        <v>1644.1</v>
      </c>
      <c r="T177" s="56">
        <f>I59:I179+J59:J179+K59:K179</f>
        <v>471.09999999999997</v>
      </c>
      <c r="U177" s="133">
        <f t="shared" si="22"/>
        <v>2115.2</v>
      </c>
      <c r="V177" s="117">
        <v>1892.6</v>
      </c>
      <c r="W177" s="181">
        <v>7902</v>
      </c>
      <c r="X177" s="181">
        <v>8.1</v>
      </c>
      <c r="Y177" s="182"/>
      <c r="Z177" s="120" t="s">
        <v>76</v>
      </c>
      <c r="AA177" s="56" t="s">
        <v>77</v>
      </c>
      <c r="AB177" s="56" t="s">
        <v>45</v>
      </c>
      <c r="AC177" s="56" t="s">
        <v>79</v>
      </c>
      <c r="AD177" s="56" t="s">
        <v>45</v>
      </c>
      <c r="AE177" s="56"/>
      <c r="AF177" s="56"/>
      <c r="AG177" s="56"/>
      <c r="AH177" s="56">
        <v>1343</v>
      </c>
      <c r="AI177" s="56" t="s">
        <v>111</v>
      </c>
      <c r="AJ177" s="56" t="s">
        <v>81</v>
      </c>
      <c r="AK177" s="56" t="s">
        <v>120</v>
      </c>
      <c r="AL177" s="57" t="s">
        <v>83</v>
      </c>
      <c r="AM177" s="115">
        <v>0</v>
      </c>
      <c r="AN177" s="114"/>
      <c r="AO177" s="56"/>
      <c r="AP177" s="56">
        <v>176</v>
      </c>
      <c r="AQ177" s="56"/>
      <c r="AR177" s="56"/>
      <c r="AS177" s="56">
        <v>129.5</v>
      </c>
      <c r="AT177" s="56"/>
      <c r="AU177" s="123">
        <f>AN59:AN179+AO59:AO179+AP59:AP179+AQ59:AQ179+AR59:AR179+AS59:AS179+AT59:AT179</f>
        <v>305.5</v>
      </c>
      <c r="AV177" s="56">
        <v>262</v>
      </c>
      <c r="AW177" s="75" t="s">
        <v>84</v>
      </c>
      <c r="AX177" s="75" t="s">
        <v>79</v>
      </c>
      <c r="AY177" s="75" t="s">
        <v>85</v>
      </c>
      <c r="AZ177" s="202">
        <v>130</v>
      </c>
      <c r="BA177" s="75">
        <v>61</v>
      </c>
      <c r="BB177" s="75">
        <v>2</v>
      </c>
      <c r="BC177" s="75"/>
      <c r="BD177" s="34"/>
      <c r="BE177" s="34"/>
      <c r="BF177" s="75">
        <f t="shared" si="24"/>
        <v>471.09999999999997</v>
      </c>
      <c r="BG177" s="109">
        <v>0</v>
      </c>
      <c r="BH177" s="109">
        <v>0</v>
      </c>
      <c r="BI177" s="109">
        <v>0</v>
      </c>
      <c r="BJ177" s="109">
        <v>0</v>
      </c>
      <c r="BK177" s="115">
        <v>0</v>
      </c>
      <c r="BL177" s="75">
        <v>473.3</v>
      </c>
      <c r="BM177" s="75">
        <v>11</v>
      </c>
    </row>
    <row r="178" spans="1:65" ht="11.25" customHeight="1">
      <c r="A178" s="272">
        <v>41</v>
      </c>
      <c r="B178" s="272" t="s">
        <v>89</v>
      </c>
      <c r="C178" s="125">
        <v>34</v>
      </c>
      <c r="D178" s="273">
        <v>1953</v>
      </c>
      <c r="E178" s="273">
        <v>2</v>
      </c>
      <c r="F178" s="273">
        <v>2</v>
      </c>
      <c r="G178" s="273">
        <v>8</v>
      </c>
      <c r="H178" s="115">
        <v>0</v>
      </c>
      <c r="I178" s="115">
        <v>52.8</v>
      </c>
      <c r="J178" s="56">
        <v>0</v>
      </c>
      <c r="K178" s="56">
        <v>0</v>
      </c>
      <c r="L178" s="125">
        <v>0</v>
      </c>
      <c r="M178" s="56">
        <v>0</v>
      </c>
      <c r="N178" s="56">
        <v>0</v>
      </c>
      <c r="O178" s="56">
        <v>0</v>
      </c>
      <c r="P178" s="56">
        <v>0</v>
      </c>
      <c r="Q178" s="126">
        <v>423.6</v>
      </c>
      <c r="R178" s="70">
        <v>0</v>
      </c>
      <c r="S178" s="117">
        <f>Q178:Q238+R178:R238+O178+P178</f>
        <v>423.6</v>
      </c>
      <c r="T178" s="115">
        <f>I178:I211+J178:J211+K178:K211</f>
        <v>52.8</v>
      </c>
      <c r="U178" s="133">
        <f t="shared" si="22"/>
        <v>476.40000000000003</v>
      </c>
      <c r="V178" s="274">
        <v>423.6</v>
      </c>
      <c r="W178" s="272">
        <v>2101</v>
      </c>
      <c r="X178" s="57">
        <v>6.6</v>
      </c>
      <c r="Y178" s="275"/>
      <c r="Z178" s="266" t="s">
        <v>76</v>
      </c>
      <c r="AA178" s="121" t="s">
        <v>184</v>
      </c>
      <c r="AB178" s="56" t="s">
        <v>78</v>
      </c>
      <c r="AC178" s="56" t="s">
        <v>79</v>
      </c>
      <c r="AD178" s="121" t="s">
        <v>184</v>
      </c>
      <c r="AE178" s="115"/>
      <c r="AF178" s="56">
        <v>400</v>
      </c>
      <c r="AG178" s="56"/>
      <c r="AH178" s="56"/>
      <c r="AI178" s="272" t="s">
        <v>169</v>
      </c>
      <c r="AJ178" s="115" t="s">
        <v>81</v>
      </c>
      <c r="AK178" s="272" t="s">
        <v>171</v>
      </c>
      <c r="AL178" s="49" t="s">
        <v>107</v>
      </c>
      <c r="AM178" s="156">
        <v>870</v>
      </c>
      <c r="AN178" s="115">
        <v>106</v>
      </c>
      <c r="AO178" s="115">
        <v>6</v>
      </c>
      <c r="AP178" s="115">
        <v>72</v>
      </c>
      <c r="AQ178" s="115">
        <v>0</v>
      </c>
      <c r="AR178" s="115">
        <v>313</v>
      </c>
      <c r="AS178" s="115">
        <v>40</v>
      </c>
      <c r="AT178" s="115">
        <v>12</v>
      </c>
      <c r="AU178" s="278">
        <f>AT178+AS178+AR178+AQ178+AP178+AO178+AN178</f>
        <v>549</v>
      </c>
      <c r="AV178" s="279">
        <v>18</v>
      </c>
      <c r="AW178" s="75" t="s">
        <v>84</v>
      </c>
      <c r="AX178" s="75" t="s">
        <v>79</v>
      </c>
      <c r="AY178" s="75" t="s">
        <v>85</v>
      </c>
      <c r="AZ178" s="202">
        <v>238</v>
      </c>
      <c r="BA178" s="75"/>
      <c r="BB178" s="75">
        <v>4</v>
      </c>
      <c r="BC178" s="75">
        <v>4</v>
      </c>
      <c r="BD178" s="34"/>
      <c r="BE178" s="34"/>
      <c r="BF178" s="75">
        <f t="shared" si="24"/>
        <v>52.8</v>
      </c>
      <c r="BG178" s="109">
        <v>0</v>
      </c>
      <c r="BH178" s="109">
        <v>0</v>
      </c>
      <c r="BI178" s="109">
        <v>0</v>
      </c>
      <c r="BJ178" s="109">
        <v>0</v>
      </c>
      <c r="BK178" s="56">
        <v>0</v>
      </c>
      <c r="BL178" s="75">
        <v>321.2</v>
      </c>
      <c r="BM178" s="75">
        <v>4.32</v>
      </c>
    </row>
    <row r="179" spans="1:65" ht="11.25" customHeight="1">
      <c r="A179" s="272">
        <v>42</v>
      </c>
      <c r="B179" s="272" t="s">
        <v>89</v>
      </c>
      <c r="C179" s="125">
        <v>38</v>
      </c>
      <c r="D179" s="273">
        <v>1958</v>
      </c>
      <c r="E179" s="273">
        <v>2</v>
      </c>
      <c r="F179" s="273">
        <v>3</v>
      </c>
      <c r="G179" s="273">
        <v>16</v>
      </c>
      <c r="H179" s="115">
        <v>0</v>
      </c>
      <c r="I179" s="115">
        <v>96.6</v>
      </c>
      <c r="J179" s="56">
        <v>0</v>
      </c>
      <c r="K179" s="56">
        <v>0</v>
      </c>
      <c r="L179" s="125">
        <v>0</v>
      </c>
      <c r="M179" s="56">
        <v>0</v>
      </c>
      <c r="N179" s="56">
        <v>0</v>
      </c>
      <c r="O179" s="56">
        <v>0</v>
      </c>
      <c r="P179" s="56">
        <v>0</v>
      </c>
      <c r="Q179" s="126">
        <v>851.1</v>
      </c>
      <c r="R179" s="70">
        <v>0</v>
      </c>
      <c r="S179" s="117">
        <f>Q179:Q239+R179:R239+O179+P179</f>
        <v>851.1</v>
      </c>
      <c r="T179" s="115">
        <f>I179:I211+J179:J211+K179:K211</f>
        <v>96.6</v>
      </c>
      <c r="U179" s="133">
        <f t="shared" si="22"/>
        <v>947.7</v>
      </c>
      <c r="V179" s="274">
        <v>851.5</v>
      </c>
      <c r="W179" s="272">
        <v>4549</v>
      </c>
      <c r="X179" s="57">
        <v>7</v>
      </c>
      <c r="Y179" s="275"/>
      <c r="Z179" s="266"/>
      <c r="AA179" s="121" t="s">
        <v>165</v>
      </c>
      <c r="AB179" s="56" t="s">
        <v>78</v>
      </c>
      <c r="AC179" s="56" t="s">
        <v>79</v>
      </c>
      <c r="AD179" s="121" t="s">
        <v>45</v>
      </c>
      <c r="AE179" s="115"/>
      <c r="AF179" s="56">
        <v>780</v>
      </c>
      <c r="AG179" s="56"/>
      <c r="AH179" s="56"/>
      <c r="AI179" s="272" t="s">
        <v>174</v>
      </c>
      <c r="AJ179" s="115" t="s">
        <v>81</v>
      </c>
      <c r="AK179" s="272" t="s">
        <v>171</v>
      </c>
      <c r="AL179" s="49" t="s">
        <v>107</v>
      </c>
      <c r="AM179" s="156">
        <v>2115</v>
      </c>
      <c r="AN179" s="115">
        <v>177</v>
      </c>
      <c r="AO179" s="115">
        <v>6</v>
      </c>
      <c r="AP179" s="115">
        <v>158</v>
      </c>
      <c r="AQ179" s="115">
        <v>0</v>
      </c>
      <c r="AR179" s="115">
        <v>1050</v>
      </c>
      <c r="AS179" s="115">
        <v>62</v>
      </c>
      <c r="AT179" s="115">
        <v>12</v>
      </c>
      <c r="AU179" s="278">
        <f>AT179+AS179+AR179+AP179+AO179+AN179</f>
        <v>1465</v>
      </c>
      <c r="AV179" s="279">
        <v>37</v>
      </c>
      <c r="AW179" s="75" t="s">
        <v>97</v>
      </c>
      <c r="AX179" s="75" t="s">
        <v>79</v>
      </c>
      <c r="AY179" s="75" t="s">
        <v>85</v>
      </c>
      <c r="AZ179" s="202">
        <v>1150</v>
      </c>
      <c r="BA179" s="75"/>
      <c r="BB179" s="75">
        <v>10</v>
      </c>
      <c r="BC179" s="75">
        <v>6</v>
      </c>
      <c r="BD179" s="34"/>
      <c r="BE179" s="34"/>
      <c r="BF179" s="75">
        <f t="shared" si="24"/>
        <v>96.6</v>
      </c>
      <c r="BG179" s="109">
        <v>0</v>
      </c>
      <c r="BH179" s="109">
        <v>0</v>
      </c>
      <c r="BI179" s="109">
        <v>0</v>
      </c>
      <c r="BJ179" s="109">
        <v>0</v>
      </c>
      <c r="BK179" s="56">
        <v>0</v>
      </c>
      <c r="BL179" s="75">
        <v>649.9</v>
      </c>
      <c r="BM179" s="75">
        <v>4.23</v>
      </c>
    </row>
    <row r="180" spans="1:65" ht="11.25" customHeight="1">
      <c r="A180" s="272">
        <v>43</v>
      </c>
      <c r="B180" s="272" t="s">
        <v>89</v>
      </c>
      <c r="C180" s="125" t="s">
        <v>185</v>
      </c>
      <c r="D180" s="273">
        <v>1959</v>
      </c>
      <c r="E180" s="273">
        <v>2</v>
      </c>
      <c r="F180" s="273">
        <v>2</v>
      </c>
      <c r="G180" s="273">
        <v>16</v>
      </c>
      <c r="H180" s="115">
        <v>0</v>
      </c>
      <c r="I180" s="115">
        <v>48.4</v>
      </c>
      <c r="J180" s="56">
        <v>0</v>
      </c>
      <c r="K180" s="56">
        <v>0</v>
      </c>
      <c r="L180" s="125">
        <v>329.8</v>
      </c>
      <c r="M180" s="125">
        <v>329.8</v>
      </c>
      <c r="N180" s="56">
        <v>0</v>
      </c>
      <c r="O180" s="56">
        <v>0</v>
      </c>
      <c r="P180" s="56">
        <v>0</v>
      </c>
      <c r="Q180" s="126">
        <v>616.6</v>
      </c>
      <c r="R180" s="70">
        <v>0</v>
      </c>
      <c r="S180" s="117">
        <f>Q180:Q240+R180:R240+O180+P180</f>
        <v>616.6</v>
      </c>
      <c r="T180" s="115">
        <f>I180:I211+J180:J211+K180:K211</f>
        <v>48.4</v>
      </c>
      <c r="U180" s="133">
        <f t="shared" si="22"/>
        <v>994.8</v>
      </c>
      <c r="V180" s="274">
        <v>616.6</v>
      </c>
      <c r="W180" s="272">
        <v>4352</v>
      </c>
      <c r="X180" s="57">
        <v>7</v>
      </c>
      <c r="Y180" s="275"/>
      <c r="Z180" s="266"/>
      <c r="AA180" s="121" t="s">
        <v>165</v>
      </c>
      <c r="AB180" s="56" t="s">
        <v>78</v>
      </c>
      <c r="AC180" s="56" t="s">
        <v>79</v>
      </c>
      <c r="AD180" s="121" t="s">
        <v>45</v>
      </c>
      <c r="AE180" s="115"/>
      <c r="AF180" s="56">
        <v>587</v>
      </c>
      <c r="AG180" s="56"/>
      <c r="AH180" s="56"/>
      <c r="AI180" s="272" t="s">
        <v>174</v>
      </c>
      <c r="AJ180" s="115" t="s">
        <v>81</v>
      </c>
      <c r="AK180" s="272" t="s">
        <v>171</v>
      </c>
      <c r="AL180" s="49" t="s">
        <v>107</v>
      </c>
      <c r="AM180" s="156">
        <v>1550</v>
      </c>
      <c r="AN180" s="115">
        <v>146</v>
      </c>
      <c r="AO180" s="115">
        <v>6</v>
      </c>
      <c r="AP180" s="115">
        <v>106</v>
      </c>
      <c r="AQ180" s="115">
        <v>0</v>
      </c>
      <c r="AR180" s="115">
        <v>806</v>
      </c>
      <c r="AS180" s="115">
        <v>18</v>
      </c>
      <c r="AT180" s="115">
        <v>10</v>
      </c>
      <c r="AU180" s="278">
        <f aca="true" t="shared" si="26" ref="AU180:AU186">AT180+AS180+AR180+AQ180+AP180+AO180+AN180</f>
        <v>1092</v>
      </c>
      <c r="AV180" s="279">
        <v>25</v>
      </c>
      <c r="AW180" s="75" t="s">
        <v>97</v>
      </c>
      <c r="AX180" s="75" t="s">
        <v>130</v>
      </c>
      <c r="AY180" s="75" t="s">
        <v>85</v>
      </c>
      <c r="AZ180" s="202">
        <v>315</v>
      </c>
      <c r="BA180" s="75">
        <v>4</v>
      </c>
      <c r="BB180" s="75">
        <v>11</v>
      </c>
      <c r="BC180" s="75">
        <v>1</v>
      </c>
      <c r="BD180" s="34"/>
      <c r="BE180" s="34"/>
      <c r="BF180" s="75">
        <f t="shared" si="24"/>
        <v>48.4</v>
      </c>
      <c r="BG180" s="109">
        <v>0</v>
      </c>
      <c r="BH180" s="109">
        <v>0</v>
      </c>
      <c r="BI180" s="109">
        <v>0</v>
      </c>
      <c r="BJ180" s="109">
        <v>0</v>
      </c>
      <c r="BK180" s="125">
        <v>329.8</v>
      </c>
      <c r="BL180" s="75">
        <v>458.2</v>
      </c>
      <c r="BM180" s="75">
        <v>4.4</v>
      </c>
    </row>
    <row r="181" spans="1:65" ht="11.25" customHeight="1">
      <c r="A181" s="272">
        <v>44</v>
      </c>
      <c r="B181" s="272" t="s">
        <v>89</v>
      </c>
      <c r="C181" s="125">
        <v>40</v>
      </c>
      <c r="D181" s="273">
        <v>1958</v>
      </c>
      <c r="E181" s="273">
        <v>2</v>
      </c>
      <c r="F181" s="273">
        <v>3</v>
      </c>
      <c r="G181" s="273">
        <v>16</v>
      </c>
      <c r="H181" s="115">
        <v>0</v>
      </c>
      <c r="I181" s="115">
        <v>96.9</v>
      </c>
      <c r="J181" s="56">
        <v>0</v>
      </c>
      <c r="K181" s="56">
        <v>0</v>
      </c>
      <c r="L181" s="125">
        <v>0</v>
      </c>
      <c r="M181" s="56">
        <v>0</v>
      </c>
      <c r="N181" s="56">
        <v>0</v>
      </c>
      <c r="O181" s="56">
        <v>0</v>
      </c>
      <c r="P181" s="56">
        <v>0</v>
      </c>
      <c r="Q181" s="126">
        <v>850.6</v>
      </c>
      <c r="R181" s="70">
        <v>0</v>
      </c>
      <c r="S181" s="117">
        <f>Q181:Q241+R181:R241+O181+P181</f>
        <v>850.6</v>
      </c>
      <c r="T181" s="115">
        <f>I181:I211+J181:J211+K181:K211</f>
        <v>96.9</v>
      </c>
      <c r="U181" s="133">
        <f t="shared" si="22"/>
        <v>947.5</v>
      </c>
      <c r="V181" s="274">
        <v>849.6</v>
      </c>
      <c r="W181" s="272">
        <v>4549</v>
      </c>
      <c r="X181" s="57">
        <v>7</v>
      </c>
      <c r="Y181" s="275"/>
      <c r="Z181" s="266"/>
      <c r="AA181" s="121" t="s">
        <v>165</v>
      </c>
      <c r="AB181" s="56" t="s">
        <v>78</v>
      </c>
      <c r="AC181" s="56" t="s">
        <v>79</v>
      </c>
      <c r="AD181" s="121" t="s">
        <v>45</v>
      </c>
      <c r="AE181" s="115"/>
      <c r="AF181" s="56">
        <v>780</v>
      </c>
      <c r="AG181" s="56"/>
      <c r="AH181" s="56"/>
      <c r="AI181" s="272" t="s">
        <v>174</v>
      </c>
      <c r="AJ181" s="115" t="s">
        <v>81</v>
      </c>
      <c r="AK181" s="272" t="s">
        <v>171</v>
      </c>
      <c r="AL181" s="49" t="s">
        <v>107</v>
      </c>
      <c r="AM181" s="156">
        <v>2095</v>
      </c>
      <c r="AN181" s="115">
        <v>180</v>
      </c>
      <c r="AO181" s="115">
        <v>6</v>
      </c>
      <c r="AP181" s="115">
        <v>136</v>
      </c>
      <c r="AQ181" s="115">
        <v>0</v>
      </c>
      <c r="AR181" s="115">
        <v>1122</v>
      </c>
      <c r="AS181" s="115">
        <v>0</v>
      </c>
      <c r="AT181" s="115">
        <v>7</v>
      </c>
      <c r="AU181" s="278">
        <f t="shared" si="26"/>
        <v>1451</v>
      </c>
      <c r="AV181" s="279">
        <v>38</v>
      </c>
      <c r="AW181" s="75" t="s">
        <v>97</v>
      </c>
      <c r="AX181" s="75" t="s">
        <v>79</v>
      </c>
      <c r="AY181" s="75" t="s">
        <v>85</v>
      </c>
      <c r="AZ181" s="202">
        <v>1203</v>
      </c>
      <c r="BA181" s="75"/>
      <c r="BB181" s="75">
        <v>10</v>
      </c>
      <c r="BC181" s="75">
        <v>6</v>
      </c>
      <c r="BD181" s="34"/>
      <c r="BE181" s="34"/>
      <c r="BF181" s="75">
        <f t="shared" si="24"/>
        <v>96.9</v>
      </c>
      <c r="BG181" s="109">
        <v>0</v>
      </c>
      <c r="BH181" s="109">
        <v>0</v>
      </c>
      <c r="BI181" s="109">
        <v>0</v>
      </c>
      <c r="BJ181" s="109">
        <v>0</v>
      </c>
      <c r="BK181" s="56">
        <v>0</v>
      </c>
      <c r="BL181" s="75">
        <v>649.9</v>
      </c>
      <c r="BM181" s="75">
        <v>7.05</v>
      </c>
    </row>
    <row r="182" spans="1:65" ht="11.25" customHeight="1">
      <c r="A182" s="272">
        <v>45</v>
      </c>
      <c r="B182" s="272" t="s">
        <v>89</v>
      </c>
      <c r="C182" s="125">
        <v>42</v>
      </c>
      <c r="D182" s="273">
        <v>1959</v>
      </c>
      <c r="E182" s="273">
        <v>2</v>
      </c>
      <c r="F182" s="273">
        <v>2</v>
      </c>
      <c r="G182" s="273">
        <v>16</v>
      </c>
      <c r="H182" s="115">
        <v>0</v>
      </c>
      <c r="I182" s="115">
        <v>46.8</v>
      </c>
      <c r="J182" s="56">
        <v>0</v>
      </c>
      <c r="K182" s="56">
        <v>0</v>
      </c>
      <c r="L182" s="125">
        <v>338</v>
      </c>
      <c r="M182" s="125">
        <v>338</v>
      </c>
      <c r="N182" s="56">
        <v>0</v>
      </c>
      <c r="O182" s="56">
        <v>0</v>
      </c>
      <c r="P182" s="56">
        <v>0</v>
      </c>
      <c r="Q182" s="126">
        <v>606.7</v>
      </c>
      <c r="R182" s="70">
        <v>0</v>
      </c>
      <c r="S182" s="117">
        <f>Q182:Q242+R182:R242+O182+P182</f>
        <v>606.7</v>
      </c>
      <c r="T182" s="115">
        <f>I182:I211+J182:J211+K182:K211</f>
        <v>46.8</v>
      </c>
      <c r="U182" s="133">
        <f t="shared" si="22"/>
        <v>991.5</v>
      </c>
      <c r="V182" s="274">
        <v>606.2</v>
      </c>
      <c r="W182" s="272">
        <v>3190</v>
      </c>
      <c r="X182" s="57">
        <v>7</v>
      </c>
      <c r="Y182" s="275"/>
      <c r="Z182" s="266"/>
      <c r="AA182" s="121" t="s">
        <v>165</v>
      </c>
      <c r="AB182" s="56" t="s">
        <v>78</v>
      </c>
      <c r="AC182" s="56" t="s">
        <v>79</v>
      </c>
      <c r="AD182" s="121" t="s">
        <v>45</v>
      </c>
      <c r="AE182" s="115"/>
      <c r="AF182" s="56">
        <v>584</v>
      </c>
      <c r="AG182" s="56"/>
      <c r="AH182" s="56"/>
      <c r="AI182" s="272" t="s">
        <v>174</v>
      </c>
      <c r="AJ182" s="115" t="s">
        <v>81</v>
      </c>
      <c r="AK182" s="272" t="s">
        <v>171</v>
      </c>
      <c r="AL182" s="49" t="s">
        <v>107</v>
      </c>
      <c r="AM182" s="156">
        <v>1613</v>
      </c>
      <c r="AN182" s="115">
        <v>142</v>
      </c>
      <c r="AO182" s="115">
        <v>6</v>
      </c>
      <c r="AP182" s="115">
        <v>97</v>
      </c>
      <c r="AQ182" s="115">
        <v>0</v>
      </c>
      <c r="AR182" s="115">
        <v>887</v>
      </c>
      <c r="AS182" s="115">
        <v>20</v>
      </c>
      <c r="AT182" s="115">
        <v>8</v>
      </c>
      <c r="AU182" s="278">
        <f t="shared" si="26"/>
        <v>1160</v>
      </c>
      <c r="AV182" s="279">
        <v>31</v>
      </c>
      <c r="AW182" s="75" t="s">
        <v>97</v>
      </c>
      <c r="AX182" s="75" t="s">
        <v>79</v>
      </c>
      <c r="AY182" s="75" t="s">
        <v>85</v>
      </c>
      <c r="AZ182" s="202">
        <v>936</v>
      </c>
      <c r="BA182" s="75">
        <v>4</v>
      </c>
      <c r="BB182" s="75">
        <v>12</v>
      </c>
      <c r="BC182" s="75"/>
      <c r="BD182" s="34"/>
      <c r="BE182" s="34"/>
      <c r="BF182" s="75">
        <f t="shared" si="24"/>
        <v>46.8</v>
      </c>
      <c r="BG182" s="109">
        <v>0</v>
      </c>
      <c r="BH182" s="109">
        <v>0</v>
      </c>
      <c r="BI182" s="109">
        <v>0</v>
      </c>
      <c r="BJ182" s="109">
        <v>0</v>
      </c>
      <c r="BK182" s="125">
        <v>338</v>
      </c>
      <c r="BL182" s="75">
        <v>455.7</v>
      </c>
      <c r="BM182" s="75">
        <v>4.6</v>
      </c>
    </row>
    <row r="183" spans="1:65" ht="11.25" customHeight="1">
      <c r="A183" s="272">
        <v>46</v>
      </c>
      <c r="B183" s="272" t="s">
        <v>99</v>
      </c>
      <c r="C183" s="125">
        <v>11</v>
      </c>
      <c r="D183" s="273">
        <v>1970</v>
      </c>
      <c r="E183" s="273">
        <v>5</v>
      </c>
      <c r="F183" s="273">
        <v>8</v>
      </c>
      <c r="G183" s="273">
        <v>124</v>
      </c>
      <c r="H183" s="115">
        <v>0</v>
      </c>
      <c r="I183" s="115">
        <v>637</v>
      </c>
      <c r="J183" s="56">
        <v>0</v>
      </c>
      <c r="K183" s="56">
        <v>0</v>
      </c>
      <c r="L183" s="125">
        <v>1258.3</v>
      </c>
      <c r="M183" s="56">
        <v>709.4</v>
      </c>
      <c r="N183" s="56">
        <v>0</v>
      </c>
      <c r="O183" s="56">
        <v>548.9</v>
      </c>
      <c r="P183" s="56">
        <v>0</v>
      </c>
      <c r="Q183" s="134">
        <v>5902.7</v>
      </c>
      <c r="R183" s="144">
        <v>1079.8</v>
      </c>
      <c r="S183" s="117">
        <f>Q183:Q243+R183:R243+O183+P183</f>
        <v>7531.4</v>
      </c>
      <c r="T183" s="115">
        <f>I183:I211+J183:J211+K183:K211</f>
        <v>637</v>
      </c>
      <c r="U183" s="133">
        <f t="shared" si="22"/>
        <v>8877.8</v>
      </c>
      <c r="V183" s="274">
        <v>5889.6</v>
      </c>
      <c r="W183" s="272">
        <v>29277</v>
      </c>
      <c r="X183" s="57">
        <v>15.8</v>
      </c>
      <c r="Y183" s="275"/>
      <c r="Z183" s="266"/>
      <c r="AA183" s="121" t="s">
        <v>165</v>
      </c>
      <c r="AB183" s="56" t="s">
        <v>78</v>
      </c>
      <c r="AC183" s="56" t="s">
        <v>79</v>
      </c>
      <c r="AD183" s="121" t="s">
        <v>45</v>
      </c>
      <c r="AE183" s="115">
        <v>1953</v>
      </c>
      <c r="AF183" s="56"/>
      <c r="AG183" s="56"/>
      <c r="AH183" s="56"/>
      <c r="AI183" s="272" t="s">
        <v>169</v>
      </c>
      <c r="AJ183" s="115" t="s">
        <v>81</v>
      </c>
      <c r="AK183" s="272" t="s">
        <v>170</v>
      </c>
      <c r="AL183" s="49" t="s">
        <v>107</v>
      </c>
      <c r="AM183" s="156">
        <v>6804</v>
      </c>
      <c r="AN183" s="115">
        <v>402</v>
      </c>
      <c r="AO183" s="115">
        <v>150</v>
      </c>
      <c r="AP183" s="115">
        <v>314</v>
      </c>
      <c r="AQ183" s="115">
        <v>120</v>
      </c>
      <c r="AR183" s="115">
        <v>3805</v>
      </c>
      <c r="AS183" s="115">
        <v>0</v>
      </c>
      <c r="AT183" s="115">
        <v>160</v>
      </c>
      <c r="AU183" s="76">
        <f t="shared" si="26"/>
        <v>4951</v>
      </c>
      <c r="AV183" s="279">
        <v>277</v>
      </c>
      <c r="AW183" s="75" t="s">
        <v>84</v>
      </c>
      <c r="AX183" s="75" t="s">
        <v>130</v>
      </c>
      <c r="AY183" s="75" t="s">
        <v>85</v>
      </c>
      <c r="AZ183" s="202">
        <v>768</v>
      </c>
      <c r="BA183" s="75">
        <v>26</v>
      </c>
      <c r="BB183" s="75">
        <v>47</v>
      </c>
      <c r="BC183" s="75">
        <v>44</v>
      </c>
      <c r="BD183" s="34">
        <v>8</v>
      </c>
      <c r="BE183" s="34"/>
      <c r="BF183" s="75">
        <f t="shared" si="24"/>
        <v>637</v>
      </c>
      <c r="BG183" s="109">
        <v>0</v>
      </c>
      <c r="BH183" s="109">
        <v>0</v>
      </c>
      <c r="BI183" s="109">
        <v>637</v>
      </c>
      <c r="BJ183" s="109">
        <v>0</v>
      </c>
      <c r="BK183" s="56">
        <v>709.4</v>
      </c>
      <c r="BL183" s="75">
        <v>0</v>
      </c>
      <c r="BM183" s="75">
        <v>15.84</v>
      </c>
    </row>
    <row r="184" spans="1:65" ht="11.25" customHeight="1">
      <c r="A184" s="272">
        <v>47</v>
      </c>
      <c r="B184" s="287" t="s">
        <v>99</v>
      </c>
      <c r="C184" s="125">
        <v>23</v>
      </c>
      <c r="D184" s="283">
        <v>1994</v>
      </c>
      <c r="E184" s="283">
        <v>3</v>
      </c>
      <c r="F184" s="283">
        <v>3</v>
      </c>
      <c r="G184" s="283">
        <v>33</v>
      </c>
      <c r="H184" s="115">
        <v>0</v>
      </c>
      <c r="I184" s="115">
        <v>145.3</v>
      </c>
      <c r="J184" s="56">
        <v>0</v>
      </c>
      <c r="K184" s="56">
        <v>0</v>
      </c>
      <c r="L184" s="125">
        <v>605</v>
      </c>
      <c r="M184" s="125">
        <v>605</v>
      </c>
      <c r="N184" s="56">
        <v>0</v>
      </c>
      <c r="O184" s="56">
        <v>0</v>
      </c>
      <c r="P184" s="56">
        <v>0</v>
      </c>
      <c r="Q184" s="126">
        <v>1739.5</v>
      </c>
      <c r="R184" s="127">
        <v>0</v>
      </c>
      <c r="S184" s="117">
        <f>Q184:Q244+R184:R244+O184+P184</f>
        <v>1739.5</v>
      </c>
      <c r="T184" s="115">
        <f>I184:I211+J184:J211+K184:K211</f>
        <v>145.3</v>
      </c>
      <c r="U184" s="133">
        <f t="shared" si="22"/>
        <v>2489.8</v>
      </c>
      <c r="V184" s="274">
        <v>1733.9</v>
      </c>
      <c r="W184" s="284">
        <v>6728</v>
      </c>
      <c r="X184" s="285">
        <v>8.4</v>
      </c>
      <c r="Y184" s="275"/>
      <c r="Z184" s="266"/>
      <c r="AA184" s="121" t="s">
        <v>165</v>
      </c>
      <c r="AB184" s="56" t="s">
        <v>78</v>
      </c>
      <c r="AC184" s="56" t="s">
        <v>79</v>
      </c>
      <c r="AD184" s="121" t="s">
        <v>45</v>
      </c>
      <c r="AE184" s="115">
        <v>881</v>
      </c>
      <c r="AF184" s="56"/>
      <c r="AG184" s="56"/>
      <c r="AH184" s="56"/>
      <c r="AI184" s="57" t="s">
        <v>169</v>
      </c>
      <c r="AJ184" s="115" t="s">
        <v>81</v>
      </c>
      <c r="AK184" s="57" t="s">
        <v>170</v>
      </c>
      <c r="AL184" s="57" t="s">
        <v>83</v>
      </c>
      <c r="AM184" s="156">
        <v>2351</v>
      </c>
      <c r="AN184" s="115">
        <v>502</v>
      </c>
      <c r="AO184" s="115">
        <v>252.5</v>
      </c>
      <c r="AP184" s="115">
        <v>160</v>
      </c>
      <c r="AQ184" s="115">
        <v>310</v>
      </c>
      <c r="AR184" s="115">
        <v>984.4</v>
      </c>
      <c r="AS184" s="115">
        <v>280</v>
      </c>
      <c r="AT184" s="115">
        <v>423.5</v>
      </c>
      <c r="AU184" s="278">
        <f t="shared" si="26"/>
        <v>2912.4</v>
      </c>
      <c r="AV184" s="279">
        <v>91</v>
      </c>
      <c r="AW184" s="75" t="s">
        <v>84</v>
      </c>
      <c r="AX184" s="75" t="s">
        <v>79</v>
      </c>
      <c r="AY184" s="75" t="s">
        <v>85</v>
      </c>
      <c r="AZ184" s="202">
        <v>978</v>
      </c>
      <c r="BA184" s="75">
        <v>6</v>
      </c>
      <c r="BB184" s="75">
        <v>18</v>
      </c>
      <c r="BC184" s="75">
        <v>6</v>
      </c>
      <c r="BD184" s="34">
        <v>3</v>
      </c>
      <c r="BE184" s="34"/>
      <c r="BF184" s="75">
        <f t="shared" si="24"/>
        <v>145.3</v>
      </c>
      <c r="BG184" s="109">
        <v>0</v>
      </c>
      <c r="BH184" s="109">
        <v>0</v>
      </c>
      <c r="BI184" s="109">
        <v>0</v>
      </c>
      <c r="BJ184" s="109">
        <v>0</v>
      </c>
      <c r="BK184" s="125">
        <v>605</v>
      </c>
      <c r="BL184" s="75">
        <v>0</v>
      </c>
      <c r="BM184" s="75">
        <v>5.7</v>
      </c>
    </row>
    <row r="185" spans="1:65" ht="11.25" customHeight="1">
      <c r="A185" s="272">
        <v>48</v>
      </c>
      <c r="B185" s="287" t="s">
        <v>99</v>
      </c>
      <c r="C185" s="125">
        <v>26</v>
      </c>
      <c r="D185" s="283">
        <v>1996</v>
      </c>
      <c r="E185" s="283">
        <v>5</v>
      </c>
      <c r="F185" s="283">
        <v>13</v>
      </c>
      <c r="G185" s="283">
        <v>204</v>
      </c>
      <c r="H185" s="115">
        <v>0</v>
      </c>
      <c r="I185" s="133">
        <v>1234.4</v>
      </c>
      <c r="J185" s="56">
        <v>0</v>
      </c>
      <c r="K185" s="56">
        <v>0</v>
      </c>
      <c r="L185" s="125">
        <v>3416</v>
      </c>
      <c r="M185" s="125">
        <v>3416</v>
      </c>
      <c r="N185" s="56">
        <v>0</v>
      </c>
      <c r="O185" s="56">
        <v>0</v>
      </c>
      <c r="P185" s="56">
        <v>0</v>
      </c>
      <c r="Q185" s="126">
        <v>10480</v>
      </c>
      <c r="R185" s="127">
        <v>0</v>
      </c>
      <c r="S185" s="117">
        <f>Q185:Q245+R185:R245+O185+P185</f>
        <v>10480</v>
      </c>
      <c r="T185" s="115">
        <f>I185:I214+J185:J214+K185:K214</f>
        <v>1234.4</v>
      </c>
      <c r="U185" s="133">
        <f t="shared" si="22"/>
        <v>15130.4</v>
      </c>
      <c r="V185" s="274">
        <v>10468.8</v>
      </c>
      <c r="W185" s="284">
        <v>44344</v>
      </c>
      <c r="X185" s="285">
        <v>15</v>
      </c>
      <c r="Y185" s="275"/>
      <c r="Z185" s="266"/>
      <c r="AA185" s="121" t="s">
        <v>165</v>
      </c>
      <c r="AB185" s="56" t="s">
        <v>78</v>
      </c>
      <c r="AC185" s="56" t="s">
        <v>79</v>
      </c>
      <c r="AD185" s="121" t="s">
        <v>45</v>
      </c>
      <c r="AE185" s="115">
        <v>4018</v>
      </c>
      <c r="AF185" s="56"/>
      <c r="AG185" s="56"/>
      <c r="AH185" s="56"/>
      <c r="AI185" s="57" t="s">
        <v>169</v>
      </c>
      <c r="AJ185" s="115" t="s">
        <v>81</v>
      </c>
      <c r="AK185" s="57" t="s">
        <v>170</v>
      </c>
      <c r="AL185" s="57" t="s">
        <v>83</v>
      </c>
      <c r="AM185" s="156">
        <v>11119</v>
      </c>
      <c r="AN185" s="115">
        <v>1322</v>
      </c>
      <c r="AO185" s="115">
        <v>891</v>
      </c>
      <c r="AP185" s="115">
        <v>526</v>
      </c>
      <c r="AQ185" s="115">
        <v>0</v>
      </c>
      <c r="AR185" s="128">
        <v>6162</v>
      </c>
      <c r="AS185" s="115">
        <v>0</v>
      </c>
      <c r="AT185" s="115">
        <v>496</v>
      </c>
      <c r="AU185" s="293">
        <f t="shared" si="26"/>
        <v>9397</v>
      </c>
      <c r="AV185" s="279">
        <v>495</v>
      </c>
      <c r="AW185" s="75" t="s">
        <v>84</v>
      </c>
      <c r="AX185" s="75" t="s">
        <v>79</v>
      </c>
      <c r="AY185" s="75" t="s">
        <v>85</v>
      </c>
      <c r="AZ185" s="202">
        <v>3982</v>
      </c>
      <c r="BA185" s="75">
        <v>70</v>
      </c>
      <c r="BB185" s="75">
        <v>24</v>
      </c>
      <c r="BC185" s="75">
        <v>86</v>
      </c>
      <c r="BD185" s="34">
        <v>24</v>
      </c>
      <c r="BE185" s="34"/>
      <c r="BF185" s="75">
        <f t="shared" si="24"/>
        <v>1234.4</v>
      </c>
      <c r="BG185" s="109">
        <v>0</v>
      </c>
      <c r="BH185" s="109">
        <v>0</v>
      </c>
      <c r="BI185" s="109">
        <v>0</v>
      </c>
      <c r="BJ185" s="109">
        <v>0</v>
      </c>
      <c r="BK185" s="125">
        <v>3416</v>
      </c>
      <c r="BL185" s="75">
        <v>0</v>
      </c>
      <c r="BM185" s="75">
        <v>25.21</v>
      </c>
    </row>
    <row r="186" spans="1:65" ht="11.25" customHeight="1">
      <c r="A186" s="272">
        <v>49</v>
      </c>
      <c r="B186" s="272" t="s">
        <v>99</v>
      </c>
      <c r="C186" s="125">
        <v>7</v>
      </c>
      <c r="D186" s="273">
        <v>1968</v>
      </c>
      <c r="E186" s="273">
        <v>5</v>
      </c>
      <c r="F186" s="273">
        <v>8</v>
      </c>
      <c r="G186" s="273">
        <v>125</v>
      </c>
      <c r="H186" s="115">
        <v>0</v>
      </c>
      <c r="I186" s="115">
        <v>594.6</v>
      </c>
      <c r="J186" s="56">
        <v>0</v>
      </c>
      <c r="K186" s="56">
        <v>0</v>
      </c>
      <c r="L186" s="125">
        <v>1118.3</v>
      </c>
      <c r="M186" s="125">
        <v>1021.3</v>
      </c>
      <c r="N186" s="56">
        <v>0</v>
      </c>
      <c r="O186" s="56">
        <v>0</v>
      </c>
      <c r="P186" s="56">
        <v>97</v>
      </c>
      <c r="Q186" s="126">
        <v>5838.9</v>
      </c>
      <c r="R186" s="127">
        <v>220.2</v>
      </c>
      <c r="S186" s="117">
        <f>Q186:Q246+R186:R246+O186+P186</f>
        <v>6156.099999999999</v>
      </c>
      <c r="T186" s="115">
        <f>I186:I215+J186:J215+K186:K215</f>
        <v>594.6</v>
      </c>
      <c r="U186" s="133">
        <f t="shared" si="22"/>
        <v>7771.999999999999</v>
      </c>
      <c r="V186" s="274">
        <v>5826.6</v>
      </c>
      <c r="W186" s="272">
        <v>31525</v>
      </c>
      <c r="X186" s="57">
        <v>15.7</v>
      </c>
      <c r="Y186" s="275"/>
      <c r="Z186" s="266"/>
      <c r="AA186" s="121" t="s">
        <v>165</v>
      </c>
      <c r="AB186" s="56" t="s">
        <v>78</v>
      </c>
      <c r="AC186" s="56" t="s">
        <v>79</v>
      </c>
      <c r="AD186" s="121" t="s">
        <v>45</v>
      </c>
      <c r="AE186" s="115">
        <v>1804</v>
      </c>
      <c r="AF186" s="56"/>
      <c r="AG186" s="56"/>
      <c r="AH186" s="56"/>
      <c r="AI186" s="272" t="s">
        <v>169</v>
      </c>
      <c r="AJ186" s="115" t="s">
        <v>81</v>
      </c>
      <c r="AK186" s="272" t="s">
        <v>170</v>
      </c>
      <c r="AL186" s="49" t="s">
        <v>107</v>
      </c>
      <c r="AM186" s="156">
        <v>5175</v>
      </c>
      <c r="AN186" s="115">
        <v>416</v>
      </c>
      <c r="AO186" s="115">
        <v>160</v>
      </c>
      <c r="AP186" s="115">
        <v>264</v>
      </c>
      <c r="AQ186" s="115">
        <v>0</v>
      </c>
      <c r="AR186" s="115">
        <v>2301</v>
      </c>
      <c r="AS186" s="115">
        <v>92</v>
      </c>
      <c r="AT186" s="115">
        <v>238</v>
      </c>
      <c r="AU186" s="278">
        <f t="shared" si="26"/>
        <v>3471</v>
      </c>
      <c r="AV186" s="279">
        <v>282</v>
      </c>
      <c r="AW186" s="75" t="s">
        <v>84</v>
      </c>
      <c r="AX186" s="75" t="s">
        <v>130</v>
      </c>
      <c r="AY186" s="75" t="s">
        <v>85</v>
      </c>
      <c r="AZ186" s="202">
        <v>828</v>
      </c>
      <c r="BA186" s="75">
        <v>19</v>
      </c>
      <c r="BB186" s="75">
        <v>69</v>
      </c>
      <c r="BC186" s="75">
        <v>31</v>
      </c>
      <c r="BD186" s="34">
        <v>9</v>
      </c>
      <c r="BE186" s="34"/>
      <c r="BF186" s="75">
        <f t="shared" si="24"/>
        <v>594.6</v>
      </c>
      <c r="BG186" s="109">
        <v>0</v>
      </c>
      <c r="BH186" s="109">
        <v>0</v>
      </c>
      <c r="BI186" s="109">
        <v>0</v>
      </c>
      <c r="BJ186" s="109">
        <v>0</v>
      </c>
      <c r="BK186" s="125">
        <v>1118.3</v>
      </c>
      <c r="BL186" s="75">
        <v>0</v>
      </c>
      <c r="BM186" s="75">
        <v>15.48</v>
      </c>
    </row>
    <row r="187" spans="1:65" ht="11.25" customHeight="1">
      <c r="A187" s="272">
        <v>50</v>
      </c>
      <c r="B187" s="272" t="s">
        <v>186</v>
      </c>
      <c r="C187" s="125">
        <v>14</v>
      </c>
      <c r="D187" s="273">
        <v>1980</v>
      </c>
      <c r="E187" s="273">
        <v>5</v>
      </c>
      <c r="F187" s="273">
        <v>3</v>
      </c>
      <c r="G187" s="273">
        <v>31</v>
      </c>
      <c r="H187" s="115">
        <v>0</v>
      </c>
      <c r="I187" s="115">
        <v>264.5</v>
      </c>
      <c r="J187" s="56">
        <v>0</v>
      </c>
      <c r="K187" s="56">
        <v>0</v>
      </c>
      <c r="L187" s="125">
        <v>409.6</v>
      </c>
      <c r="M187" s="125">
        <v>409.6</v>
      </c>
      <c r="N187" s="56">
        <v>0</v>
      </c>
      <c r="O187" s="56">
        <v>0</v>
      </c>
      <c r="P187" s="56">
        <v>0</v>
      </c>
      <c r="Q187" s="126">
        <v>1723.3</v>
      </c>
      <c r="R187" s="127">
        <v>234.3</v>
      </c>
      <c r="S187" s="117">
        <f>Q187:Q247+R187:R247+O187+P187</f>
        <v>1957.6</v>
      </c>
      <c r="T187" s="115">
        <f>I187:I216+J187:J216+K187:K216</f>
        <v>264.5</v>
      </c>
      <c r="U187" s="133">
        <f t="shared" si="22"/>
        <v>2631.7000000000003</v>
      </c>
      <c r="V187" s="274">
        <v>1725.4</v>
      </c>
      <c r="W187" s="272">
        <v>11072</v>
      </c>
      <c r="X187" s="57">
        <v>15.3</v>
      </c>
      <c r="Y187" s="275"/>
      <c r="Z187" s="266"/>
      <c r="AA187" s="121" t="s">
        <v>165</v>
      </c>
      <c r="AB187" s="56" t="s">
        <v>78</v>
      </c>
      <c r="AC187" s="56" t="s">
        <v>79</v>
      </c>
      <c r="AD187" s="121" t="s">
        <v>45</v>
      </c>
      <c r="AE187" s="115">
        <v>640</v>
      </c>
      <c r="AF187" s="56"/>
      <c r="AG187" s="56"/>
      <c r="AH187" s="56"/>
      <c r="AI187" s="272" t="s">
        <v>169</v>
      </c>
      <c r="AJ187" s="115" t="s">
        <v>81</v>
      </c>
      <c r="AK187" s="272" t="s">
        <v>170</v>
      </c>
      <c r="AL187" s="57" t="s">
        <v>83</v>
      </c>
      <c r="AM187" s="156">
        <v>2846</v>
      </c>
      <c r="AN187" s="123">
        <v>680</v>
      </c>
      <c r="AO187" s="123">
        <v>12</v>
      </c>
      <c r="AP187" s="123">
        <v>96</v>
      </c>
      <c r="AQ187" s="123">
        <v>0</v>
      </c>
      <c r="AR187" s="123">
        <v>600</v>
      </c>
      <c r="AS187" s="123">
        <v>62</v>
      </c>
      <c r="AT187" s="123">
        <v>50</v>
      </c>
      <c r="AU187" s="289">
        <v>1500</v>
      </c>
      <c r="AV187" s="279">
        <v>98</v>
      </c>
      <c r="AW187" s="75" t="s">
        <v>84</v>
      </c>
      <c r="AX187" s="75" t="s">
        <v>130</v>
      </c>
      <c r="AY187" s="75" t="s">
        <v>85</v>
      </c>
      <c r="AZ187" s="202">
        <v>540</v>
      </c>
      <c r="BA187" s="75">
        <v>1</v>
      </c>
      <c r="BB187" s="75">
        <v>14</v>
      </c>
      <c r="BC187" s="75">
        <v>17</v>
      </c>
      <c r="BD187" s="34"/>
      <c r="BE187" s="34"/>
      <c r="BF187" s="75">
        <f t="shared" si="24"/>
        <v>264.5</v>
      </c>
      <c r="BG187" s="109">
        <v>0</v>
      </c>
      <c r="BH187" s="109">
        <v>0</v>
      </c>
      <c r="BI187" s="109">
        <v>0</v>
      </c>
      <c r="BJ187" s="109">
        <v>0</v>
      </c>
      <c r="BK187" s="125">
        <v>409.6</v>
      </c>
      <c r="BL187" s="75">
        <v>0</v>
      </c>
      <c r="BM187" s="75">
        <v>7.26</v>
      </c>
    </row>
    <row r="188" spans="1:65" ht="11.25" customHeight="1">
      <c r="A188" s="272">
        <v>51</v>
      </c>
      <c r="B188" s="272" t="s">
        <v>186</v>
      </c>
      <c r="C188" s="125">
        <v>17</v>
      </c>
      <c r="D188" s="273">
        <v>1963</v>
      </c>
      <c r="E188" s="273">
        <v>3</v>
      </c>
      <c r="F188" s="273">
        <v>3</v>
      </c>
      <c r="G188" s="273">
        <v>35</v>
      </c>
      <c r="H188" s="115">
        <v>0</v>
      </c>
      <c r="I188" s="115">
        <v>148</v>
      </c>
      <c r="J188" s="56">
        <v>0</v>
      </c>
      <c r="K188" s="56">
        <v>0</v>
      </c>
      <c r="L188" s="125">
        <v>538.6</v>
      </c>
      <c r="M188" s="125">
        <v>538.6</v>
      </c>
      <c r="N188" s="56">
        <v>0</v>
      </c>
      <c r="O188" s="56">
        <v>0</v>
      </c>
      <c r="P188" s="56">
        <v>0</v>
      </c>
      <c r="Q188" s="126">
        <v>1484.9</v>
      </c>
      <c r="R188" s="127">
        <v>30.4</v>
      </c>
      <c r="S188" s="117">
        <f>Q188:Q248+R188:R248+O188+P188</f>
        <v>1515.3000000000002</v>
      </c>
      <c r="T188" s="115">
        <f>I188:I217+J188:J217+K188:K217</f>
        <v>148</v>
      </c>
      <c r="U188" s="133">
        <f t="shared" si="22"/>
        <v>2201.9</v>
      </c>
      <c r="V188" s="274">
        <v>1484</v>
      </c>
      <c r="W188" s="272">
        <v>8169</v>
      </c>
      <c r="X188" s="57">
        <v>10</v>
      </c>
      <c r="Y188" s="275"/>
      <c r="Z188" s="266"/>
      <c r="AA188" s="121" t="s">
        <v>165</v>
      </c>
      <c r="AB188" s="56" t="s">
        <v>78</v>
      </c>
      <c r="AC188" s="56" t="s">
        <v>79</v>
      </c>
      <c r="AD188" s="121" t="s">
        <v>45</v>
      </c>
      <c r="AE188" s="115"/>
      <c r="AF188" s="56">
        <v>833</v>
      </c>
      <c r="AG188" s="56"/>
      <c r="AH188" s="56"/>
      <c r="AI188" s="272" t="s">
        <v>182</v>
      </c>
      <c r="AJ188" s="115" t="s">
        <v>81</v>
      </c>
      <c r="AK188" s="272" t="s">
        <v>171</v>
      </c>
      <c r="AL188" s="49" t="s">
        <v>107</v>
      </c>
      <c r="AM188" s="156">
        <v>1383</v>
      </c>
      <c r="AN188" s="115">
        <v>171</v>
      </c>
      <c r="AO188" s="115">
        <v>26</v>
      </c>
      <c r="AP188" s="115">
        <v>173</v>
      </c>
      <c r="AQ188" s="115">
        <v>0</v>
      </c>
      <c r="AR188" s="115">
        <v>245</v>
      </c>
      <c r="AS188" s="115">
        <v>80</v>
      </c>
      <c r="AT188" s="115">
        <v>45</v>
      </c>
      <c r="AU188" s="76">
        <f>AT188+AS188+AR188+AQ188+AP188+AO188+AN188</f>
        <v>740</v>
      </c>
      <c r="AV188" s="279">
        <v>73</v>
      </c>
      <c r="AW188" s="75" t="s">
        <v>97</v>
      </c>
      <c r="AX188" s="75" t="s">
        <v>130</v>
      </c>
      <c r="AY188" s="75" t="s">
        <v>85</v>
      </c>
      <c r="AZ188" s="202">
        <v>756</v>
      </c>
      <c r="BA188" s="75">
        <v>14</v>
      </c>
      <c r="BB188" s="75">
        <v>9</v>
      </c>
      <c r="BC188" s="75">
        <v>12</v>
      </c>
      <c r="BD188" s="34"/>
      <c r="BE188" s="34"/>
      <c r="BF188" s="75">
        <f t="shared" si="24"/>
        <v>148</v>
      </c>
      <c r="BG188" s="109">
        <v>0</v>
      </c>
      <c r="BH188" s="109">
        <v>0</v>
      </c>
      <c r="BI188" s="109">
        <v>0</v>
      </c>
      <c r="BJ188" s="109">
        <v>0</v>
      </c>
      <c r="BK188" s="125">
        <v>538.6</v>
      </c>
      <c r="BL188" s="75">
        <v>643.2</v>
      </c>
      <c r="BM188" s="75">
        <v>5.94</v>
      </c>
    </row>
    <row r="189" spans="1:65" ht="11.25" customHeight="1">
      <c r="A189" s="272">
        <v>52</v>
      </c>
      <c r="B189" s="273" t="s">
        <v>186</v>
      </c>
      <c r="C189" s="125">
        <v>18</v>
      </c>
      <c r="D189" s="273">
        <v>1966</v>
      </c>
      <c r="E189" s="273">
        <v>5</v>
      </c>
      <c r="F189" s="273">
        <v>4</v>
      </c>
      <c r="G189" s="273">
        <v>78</v>
      </c>
      <c r="H189" s="115">
        <v>0</v>
      </c>
      <c r="I189" s="115">
        <v>322</v>
      </c>
      <c r="J189" s="56">
        <v>0</v>
      </c>
      <c r="K189" s="56">
        <v>0</v>
      </c>
      <c r="L189" s="125">
        <v>790.1</v>
      </c>
      <c r="M189" s="125">
        <v>790.1</v>
      </c>
      <c r="N189" s="56">
        <v>0</v>
      </c>
      <c r="O189" s="56">
        <v>0</v>
      </c>
      <c r="P189" s="56">
        <v>0</v>
      </c>
      <c r="Q189" s="126">
        <v>3470.8</v>
      </c>
      <c r="R189" s="127">
        <v>73</v>
      </c>
      <c r="S189" s="117">
        <f>Q189:Q249+R189:R249+O189+P189</f>
        <v>3543.8</v>
      </c>
      <c r="T189" s="115">
        <f>I189:I218+J189:J218+K189:K218</f>
        <v>322</v>
      </c>
      <c r="U189" s="133">
        <f t="shared" si="22"/>
        <v>4655.9</v>
      </c>
      <c r="V189" s="274">
        <v>3515.8</v>
      </c>
      <c r="W189" s="272">
        <v>15372</v>
      </c>
      <c r="X189" s="57">
        <v>15</v>
      </c>
      <c r="Y189" s="275"/>
      <c r="Z189" s="266"/>
      <c r="AA189" s="121" t="s">
        <v>165</v>
      </c>
      <c r="AB189" s="56" t="s">
        <v>78</v>
      </c>
      <c r="AC189" s="56" t="s">
        <v>79</v>
      </c>
      <c r="AD189" s="121" t="s">
        <v>45</v>
      </c>
      <c r="AE189" s="115">
        <v>938</v>
      </c>
      <c r="AF189" s="56"/>
      <c r="AG189" s="56"/>
      <c r="AH189" s="56"/>
      <c r="AI189" s="272" t="s">
        <v>182</v>
      </c>
      <c r="AJ189" s="115" t="s">
        <v>81</v>
      </c>
      <c r="AK189" s="272" t="s">
        <v>170</v>
      </c>
      <c r="AL189" s="49" t="s">
        <v>107</v>
      </c>
      <c r="AM189" s="156">
        <v>2453</v>
      </c>
      <c r="AN189" s="115">
        <v>280</v>
      </c>
      <c r="AO189" s="115">
        <v>176</v>
      </c>
      <c r="AP189" s="115">
        <v>160</v>
      </c>
      <c r="AQ189" s="115">
        <v>0</v>
      </c>
      <c r="AR189" s="115">
        <v>917</v>
      </c>
      <c r="AS189" s="115">
        <v>32</v>
      </c>
      <c r="AT189" s="115">
        <v>10</v>
      </c>
      <c r="AU189" s="278">
        <f>AT189+AS189+AR189+AP189+AO189+AN189</f>
        <v>1575</v>
      </c>
      <c r="AV189" s="279">
        <v>158</v>
      </c>
      <c r="AW189" s="75" t="s">
        <v>84</v>
      </c>
      <c r="AX189" s="75" t="s">
        <v>79</v>
      </c>
      <c r="AY189" s="75" t="s">
        <v>85</v>
      </c>
      <c r="AZ189" s="202">
        <v>126</v>
      </c>
      <c r="BA189" s="75">
        <v>9</v>
      </c>
      <c r="BB189" s="75">
        <v>56</v>
      </c>
      <c r="BC189" s="75">
        <v>14</v>
      </c>
      <c r="BD189" s="34"/>
      <c r="BE189" s="34"/>
      <c r="BF189" s="75">
        <f t="shared" si="24"/>
        <v>322</v>
      </c>
      <c r="BG189" s="109">
        <v>0</v>
      </c>
      <c r="BH189" s="109">
        <v>0</v>
      </c>
      <c r="BI189" s="109">
        <v>0</v>
      </c>
      <c r="BJ189" s="109">
        <v>0</v>
      </c>
      <c r="BK189" s="125">
        <v>790.1</v>
      </c>
      <c r="BL189" s="75">
        <v>0</v>
      </c>
      <c r="BM189" s="75">
        <v>7.92</v>
      </c>
    </row>
    <row r="190" spans="1:65" ht="11.25" customHeight="1">
      <c r="A190" s="272">
        <v>53</v>
      </c>
      <c r="B190" s="273" t="s">
        <v>186</v>
      </c>
      <c r="C190" s="125">
        <v>19</v>
      </c>
      <c r="D190" s="273">
        <v>1963</v>
      </c>
      <c r="E190" s="273">
        <v>3</v>
      </c>
      <c r="F190" s="273">
        <v>3</v>
      </c>
      <c r="G190" s="273">
        <v>34</v>
      </c>
      <c r="H190" s="115">
        <v>0</v>
      </c>
      <c r="I190" s="115">
        <v>151.5</v>
      </c>
      <c r="J190" s="56">
        <v>0</v>
      </c>
      <c r="K190" s="56">
        <v>0</v>
      </c>
      <c r="L190" s="125">
        <v>0</v>
      </c>
      <c r="M190" s="50">
        <v>0</v>
      </c>
      <c r="N190" s="56">
        <v>0</v>
      </c>
      <c r="O190" s="56">
        <v>0</v>
      </c>
      <c r="P190" s="56">
        <v>0</v>
      </c>
      <c r="Q190" s="126">
        <v>1420.1</v>
      </c>
      <c r="R190" s="127">
        <v>68.8</v>
      </c>
      <c r="S190" s="117">
        <f>Q190:Q250+R190:R250+O190+P190</f>
        <v>1488.8999999999999</v>
      </c>
      <c r="T190" s="115">
        <f>I190:I220+J190:J220+K190:K220</f>
        <v>151.5</v>
      </c>
      <c r="U190" s="133">
        <f t="shared" si="22"/>
        <v>1640.3999999999999</v>
      </c>
      <c r="V190" s="274">
        <v>1418.6</v>
      </c>
      <c r="W190" s="272">
        <v>6432</v>
      </c>
      <c r="X190" s="57">
        <v>10</v>
      </c>
      <c r="Y190" s="275"/>
      <c r="Z190" s="266"/>
      <c r="AA190" s="121" t="s">
        <v>165</v>
      </c>
      <c r="AB190" s="56" t="s">
        <v>78</v>
      </c>
      <c r="AC190" s="56" t="s">
        <v>79</v>
      </c>
      <c r="AD190" s="121" t="s">
        <v>45</v>
      </c>
      <c r="AE190" s="115"/>
      <c r="AF190" s="56">
        <v>833</v>
      </c>
      <c r="AG190" s="56"/>
      <c r="AH190" s="56"/>
      <c r="AI190" s="272" t="s">
        <v>182</v>
      </c>
      <c r="AJ190" s="115" t="s">
        <v>81</v>
      </c>
      <c r="AK190" s="272" t="s">
        <v>171</v>
      </c>
      <c r="AL190" s="49" t="s">
        <v>107</v>
      </c>
      <c r="AM190" s="156">
        <v>1801</v>
      </c>
      <c r="AN190" s="115">
        <v>257</v>
      </c>
      <c r="AO190" s="115">
        <v>22</v>
      </c>
      <c r="AP190" s="115">
        <v>153</v>
      </c>
      <c r="AQ190" s="115">
        <v>0</v>
      </c>
      <c r="AR190" s="115">
        <v>595</v>
      </c>
      <c r="AS190" s="115">
        <v>110</v>
      </c>
      <c r="AT190" s="115">
        <v>21</v>
      </c>
      <c r="AU190" s="76">
        <f>AT190+AS190+AR190+AQ190+AP190+AO190+AN190</f>
        <v>1158</v>
      </c>
      <c r="AV190" s="279">
        <v>68</v>
      </c>
      <c r="AW190" s="75" t="s">
        <v>97</v>
      </c>
      <c r="AX190" s="75" t="s">
        <v>79</v>
      </c>
      <c r="AY190" s="75" t="s">
        <v>85</v>
      </c>
      <c r="AZ190" s="202">
        <v>184</v>
      </c>
      <c r="BA190" s="75">
        <v>15</v>
      </c>
      <c r="BB190" s="75">
        <v>9</v>
      </c>
      <c r="BC190" s="75">
        <v>12</v>
      </c>
      <c r="BD190" s="34"/>
      <c r="BE190" s="34"/>
      <c r="BF190" s="75">
        <f t="shared" si="24"/>
        <v>151.5</v>
      </c>
      <c r="BG190" s="109">
        <v>0</v>
      </c>
      <c r="BH190" s="109">
        <v>0</v>
      </c>
      <c r="BI190" s="109">
        <v>0</v>
      </c>
      <c r="BJ190" s="109">
        <v>0</v>
      </c>
      <c r="BK190" s="56">
        <v>0</v>
      </c>
      <c r="BL190" s="75">
        <v>643.2</v>
      </c>
      <c r="BM190" s="75">
        <v>6.47</v>
      </c>
    </row>
    <row r="191" spans="1:65" s="218" customFormat="1" ht="11.25" customHeight="1">
      <c r="A191" s="272">
        <v>54</v>
      </c>
      <c r="B191" s="273" t="s">
        <v>186</v>
      </c>
      <c r="C191" s="125">
        <v>8</v>
      </c>
      <c r="D191" s="273">
        <v>1984</v>
      </c>
      <c r="E191" s="273">
        <v>5</v>
      </c>
      <c r="F191" s="273">
        <v>4</v>
      </c>
      <c r="G191" s="273">
        <v>57</v>
      </c>
      <c r="H191" s="115">
        <v>0</v>
      </c>
      <c r="I191" s="115">
        <v>386</v>
      </c>
      <c r="J191" s="56">
        <v>0</v>
      </c>
      <c r="K191" s="56">
        <v>0</v>
      </c>
      <c r="L191" s="125">
        <v>822</v>
      </c>
      <c r="M191" s="125">
        <v>822</v>
      </c>
      <c r="N191" s="56">
        <v>0</v>
      </c>
      <c r="O191" s="56">
        <v>0</v>
      </c>
      <c r="P191" s="56">
        <v>0</v>
      </c>
      <c r="Q191" s="126">
        <v>2862.2</v>
      </c>
      <c r="R191" s="127">
        <v>48.4</v>
      </c>
      <c r="S191" s="117">
        <f>Q191:Q251+R191:R251+O191+P191</f>
        <v>2910.6</v>
      </c>
      <c r="T191" s="115">
        <f>I191:I221+J191:J221+K191:K221</f>
        <v>386</v>
      </c>
      <c r="U191" s="133">
        <f t="shared" si="22"/>
        <v>4118.599999999999</v>
      </c>
      <c r="V191" s="57">
        <v>2864.5</v>
      </c>
      <c r="W191" s="272">
        <v>10945</v>
      </c>
      <c r="X191" s="57">
        <v>13.3</v>
      </c>
      <c r="Y191" s="275"/>
      <c r="Z191" s="266"/>
      <c r="AA191" s="121" t="s">
        <v>165</v>
      </c>
      <c r="AB191" s="56" t="s">
        <v>78</v>
      </c>
      <c r="AC191" s="56" t="s">
        <v>79</v>
      </c>
      <c r="AD191" s="121" t="s">
        <v>45</v>
      </c>
      <c r="AE191" s="115">
        <v>883</v>
      </c>
      <c r="AF191" s="56"/>
      <c r="AG191" s="56"/>
      <c r="AH191" s="56"/>
      <c r="AI191" s="272" t="s">
        <v>182</v>
      </c>
      <c r="AJ191" s="115" t="s">
        <v>81</v>
      </c>
      <c r="AK191" s="272" t="s">
        <v>170</v>
      </c>
      <c r="AL191" s="57" t="s">
        <v>83</v>
      </c>
      <c r="AM191" s="115">
        <v>2686</v>
      </c>
      <c r="AN191" s="115">
        <v>140</v>
      </c>
      <c r="AO191" s="115">
        <v>16</v>
      </c>
      <c r="AP191" s="115">
        <v>140</v>
      </c>
      <c r="AQ191" s="115">
        <v>0</v>
      </c>
      <c r="AR191" s="115">
        <v>1323</v>
      </c>
      <c r="AS191" s="115">
        <v>0</v>
      </c>
      <c r="AT191" s="115">
        <v>160</v>
      </c>
      <c r="AU191" s="278">
        <f>AT191+AS191+AR191+AQ191+AP191+AO191+AN191</f>
        <v>1779</v>
      </c>
      <c r="AV191" s="279">
        <v>122</v>
      </c>
      <c r="AW191" s="75" t="s">
        <v>84</v>
      </c>
      <c r="AX191" s="75" t="s">
        <v>130</v>
      </c>
      <c r="AY191" s="75" t="s">
        <v>85</v>
      </c>
      <c r="AZ191" s="202">
        <v>1188</v>
      </c>
      <c r="BA191" s="75">
        <v>18</v>
      </c>
      <c r="BB191" s="75">
        <v>18</v>
      </c>
      <c r="BC191" s="75">
        <v>11</v>
      </c>
      <c r="BD191" s="34">
        <v>8</v>
      </c>
      <c r="BE191" s="34"/>
      <c r="BF191" s="75">
        <f t="shared" si="24"/>
        <v>386</v>
      </c>
      <c r="BG191" s="109">
        <v>0</v>
      </c>
      <c r="BH191" s="109">
        <v>0</v>
      </c>
      <c r="BI191" s="109">
        <v>0</v>
      </c>
      <c r="BJ191" s="109">
        <v>0</v>
      </c>
      <c r="BK191" s="125">
        <v>822</v>
      </c>
      <c r="BL191" s="75">
        <v>0</v>
      </c>
      <c r="BM191" s="75">
        <v>7.48</v>
      </c>
    </row>
    <row r="192" spans="1:65" ht="12" customHeight="1">
      <c r="A192" s="272">
        <v>55</v>
      </c>
      <c r="B192" s="272" t="s">
        <v>186</v>
      </c>
      <c r="C192" s="125">
        <v>9</v>
      </c>
      <c r="D192" s="272">
        <v>1963</v>
      </c>
      <c r="E192" s="272">
        <v>3</v>
      </c>
      <c r="F192" s="272">
        <v>3</v>
      </c>
      <c r="G192" s="272">
        <v>26</v>
      </c>
      <c r="H192" s="115">
        <v>0</v>
      </c>
      <c r="I192" s="115">
        <v>134.7</v>
      </c>
      <c r="J192" s="56">
        <v>0</v>
      </c>
      <c r="K192" s="56">
        <v>0</v>
      </c>
      <c r="L192" s="125">
        <v>861.4</v>
      </c>
      <c r="M192" s="125">
        <v>861.4</v>
      </c>
      <c r="N192" s="56">
        <v>0</v>
      </c>
      <c r="O192" s="56">
        <v>0</v>
      </c>
      <c r="P192" s="56">
        <v>0</v>
      </c>
      <c r="Q192" s="126">
        <v>1106.1</v>
      </c>
      <c r="R192" s="127">
        <v>336.9</v>
      </c>
      <c r="S192" s="117">
        <f>Q192:Q252+R192:R252+O192+P192</f>
        <v>1443</v>
      </c>
      <c r="T192" s="115">
        <f>I192:I222+J192:J222+K192:K222</f>
        <v>134.7</v>
      </c>
      <c r="U192" s="133">
        <f t="shared" si="22"/>
        <v>2439.1</v>
      </c>
      <c r="V192" s="274">
        <v>1105.3</v>
      </c>
      <c r="W192" s="272">
        <v>6625</v>
      </c>
      <c r="X192" s="57">
        <v>8.3</v>
      </c>
      <c r="Y192" s="275"/>
      <c r="Z192" s="266"/>
      <c r="AA192" s="121" t="s">
        <v>165</v>
      </c>
      <c r="AB192" s="56" t="s">
        <v>78</v>
      </c>
      <c r="AC192" s="56" t="s">
        <v>79</v>
      </c>
      <c r="AD192" s="121" t="s">
        <v>45</v>
      </c>
      <c r="AE192" s="115"/>
      <c r="AF192" s="56">
        <v>883</v>
      </c>
      <c r="AG192" s="56"/>
      <c r="AH192" s="56"/>
      <c r="AI192" s="272" t="s">
        <v>182</v>
      </c>
      <c r="AJ192" s="115" t="s">
        <v>81</v>
      </c>
      <c r="AK192" s="272" t="s">
        <v>171</v>
      </c>
      <c r="AL192" s="49" t="s">
        <v>107</v>
      </c>
      <c r="AM192" s="156">
        <v>1708</v>
      </c>
      <c r="AN192" s="75">
        <v>125</v>
      </c>
      <c r="AO192" s="75">
        <v>4</v>
      </c>
      <c r="AP192" s="75">
        <v>127</v>
      </c>
      <c r="AQ192" s="75">
        <v>0</v>
      </c>
      <c r="AR192" s="115">
        <v>687</v>
      </c>
      <c r="AS192" s="115">
        <v>6</v>
      </c>
      <c r="AT192" s="115">
        <v>28</v>
      </c>
      <c r="AU192" s="278">
        <f>AT192+AS192+AR192+AQ188+AP188+AN188</f>
        <v>1065</v>
      </c>
      <c r="AV192" s="279">
        <v>58</v>
      </c>
      <c r="AW192" s="75" t="s">
        <v>84</v>
      </c>
      <c r="AX192" s="75" t="s">
        <v>79</v>
      </c>
      <c r="AY192" s="75" t="s">
        <v>85</v>
      </c>
      <c r="AZ192" s="202">
        <v>528</v>
      </c>
      <c r="BA192" s="75">
        <v>14</v>
      </c>
      <c r="BB192" s="75">
        <v>11</v>
      </c>
      <c r="BC192" s="75">
        <v>11</v>
      </c>
      <c r="BD192" s="34"/>
      <c r="BE192" s="34"/>
      <c r="BF192" s="75">
        <f t="shared" si="24"/>
        <v>134.7</v>
      </c>
      <c r="BG192" s="109">
        <v>0</v>
      </c>
      <c r="BH192" s="109">
        <v>0</v>
      </c>
      <c r="BI192" s="109">
        <v>0</v>
      </c>
      <c r="BJ192" s="109">
        <v>0</v>
      </c>
      <c r="BK192" s="125">
        <v>861.4</v>
      </c>
      <c r="BL192" s="75">
        <v>643.2</v>
      </c>
      <c r="BM192" s="75">
        <v>5.94</v>
      </c>
    </row>
    <row r="193" spans="1:65" ht="12" customHeight="1">
      <c r="A193" s="272">
        <v>56</v>
      </c>
      <c r="B193" s="272" t="s">
        <v>187</v>
      </c>
      <c r="C193" s="125">
        <v>1</v>
      </c>
      <c r="D193" s="272">
        <v>1965</v>
      </c>
      <c r="E193" s="272">
        <v>5</v>
      </c>
      <c r="F193" s="272">
        <v>4</v>
      </c>
      <c r="G193" s="272">
        <v>64</v>
      </c>
      <c r="H193" s="115">
        <v>0</v>
      </c>
      <c r="I193" s="115">
        <v>280.6</v>
      </c>
      <c r="J193" s="56">
        <v>0</v>
      </c>
      <c r="K193" s="56">
        <v>0</v>
      </c>
      <c r="L193" s="125">
        <v>354.7</v>
      </c>
      <c r="M193" s="125">
        <v>354.7</v>
      </c>
      <c r="N193" s="56">
        <v>0</v>
      </c>
      <c r="O193" s="56">
        <v>0</v>
      </c>
      <c r="P193" s="56">
        <v>0</v>
      </c>
      <c r="Q193" s="126">
        <v>2541.1</v>
      </c>
      <c r="R193" s="127">
        <v>638.2</v>
      </c>
      <c r="S193" s="117">
        <f>Q193:Q253+R193:R253+O193+P193</f>
        <v>3179.3</v>
      </c>
      <c r="T193" s="115">
        <f aca="true" t="shared" si="27" ref="T193:T199">I193:I224+J193:J224+K193:K224</f>
        <v>280.6</v>
      </c>
      <c r="U193" s="133">
        <f t="shared" si="22"/>
        <v>3814.5999999999995</v>
      </c>
      <c r="V193" s="274">
        <v>2567.1</v>
      </c>
      <c r="W193" s="272">
        <v>15244</v>
      </c>
      <c r="X193" s="57">
        <v>14.5</v>
      </c>
      <c r="Y193" s="275"/>
      <c r="Z193" s="266"/>
      <c r="AA193" s="121" t="s">
        <v>165</v>
      </c>
      <c r="AB193" s="56" t="s">
        <v>78</v>
      </c>
      <c r="AC193" s="56" t="s">
        <v>79</v>
      </c>
      <c r="AD193" s="121" t="s">
        <v>45</v>
      </c>
      <c r="AE193" s="115"/>
      <c r="AF193" s="56">
        <v>1111</v>
      </c>
      <c r="AG193" s="56"/>
      <c r="AH193" s="56"/>
      <c r="AI193" s="272" t="s">
        <v>169</v>
      </c>
      <c r="AJ193" s="115" t="s">
        <v>81</v>
      </c>
      <c r="AK193" s="272" t="s">
        <v>171</v>
      </c>
      <c r="AL193" s="49" t="s">
        <v>107</v>
      </c>
      <c r="AM193" s="156">
        <v>3465</v>
      </c>
      <c r="AN193" s="115">
        <v>234</v>
      </c>
      <c r="AO193" s="115">
        <v>35</v>
      </c>
      <c r="AP193" s="115">
        <v>152</v>
      </c>
      <c r="AQ193" s="115">
        <v>0</v>
      </c>
      <c r="AR193" s="115">
        <v>1961</v>
      </c>
      <c r="AS193" s="115">
        <v>36</v>
      </c>
      <c r="AT193" s="115">
        <v>166</v>
      </c>
      <c r="AU193" s="278">
        <f aca="true" t="shared" si="28" ref="AU193:AU202">AT193+AS193+AR193+AQ193+AP193+AO193+AN193</f>
        <v>2584</v>
      </c>
      <c r="AV193" s="279">
        <v>122</v>
      </c>
      <c r="AW193" s="75" t="s">
        <v>84</v>
      </c>
      <c r="AX193" s="75" t="s">
        <v>79</v>
      </c>
      <c r="AY193" s="75" t="s">
        <v>85</v>
      </c>
      <c r="AZ193" s="202">
        <v>535</v>
      </c>
      <c r="BA193" s="75">
        <v>36</v>
      </c>
      <c r="BB193" s="75">
        <v>10</v>
      </c>
      <c r="BC193" s="75">
        <v>27</v>
      </c>
      <c r="BD193" s="34"/>
      <c r="BE193" s="34"/>
      <c r="BF193" s="75">
        <f t="shared" si="24"/>
        <v>280.6</v>
      </c>
      <c r="BG193" s="109">
        <v>0</v>
      </c>
      <c r="BH193" s="109">
        <v>0</v>
      </c>
      <c r="BI193" s="109">
        <v>0</v>
      </c>
      <c r="BJ193" s="109">
        <v>0</v>
      </c>
      <c r="BK193" s="125">
        <v>354.7</v>
      </c>
      <c r="BL193" s="75">
        <v>881.1</v>
      </c>
      <c r="BM193" s="75">
        <v>7.65</v>
      </c>
    </row>
    <row r="194" spans="1:65" ht="11.25" customHeight="1">
      <c r="A194" s="272">
        <v>57</v>
      </c>
      <c r="B194" s="272" t="s">
        <v>187</v>
      </c>
      <c r="C194" s="125">
        <v>11</v>
      </c>
      <c r="D194" s="272">
        <v>1964</v>
      </c>
      <c r="E194" s="272">
        <v>5</v>
      </c>
      <c r="F194" s="272">
        <v>4</v>
      </c>
      <c r="G194" s="272">
        <v>64</v>
      </c>
      <c r="H194" s="115">
        <v>0</v>
      </c>
      <c r="I194" s="115">
        <v>263</v>
      </c>
      <c r="J194" s="56">
        <v>0</v>
      </c>
      <c r="K194" s="56">
        <v>0</v>
      </c>
      <c r="L194" s="125">
        <v>697.5</v>
      </c>
      <c r="M194" s="125">
        <v>0</v>
      </c>
      <c r="N194" s="56">
        <v>0</v>
      </c>
      <c r="O194" s="56">
        <v>697.5</v>
      </c>
      <c r="P194" s="56">
        <v>0</v>
      </c>
      <c r="Q194" s="126">
        <v>2522.1</v>
      </c>
      <c r="R194" s="127">
        <v>694.5</v>
      </c>
      <c r="S194" s="117">
        <f>Q194:Q254+R194:R254+O194+P194</f>
        <v>3914.1</v>
      </c>
      <c r="T194" s="115">
        <f t="shared" si="27"/>
        <v>263</v>
      </c>
      <c r="U194" s="133">
        <f t="shared" si="22"/>
        <v>4177.1</v>
      </c>
      <c r="V194" s="274">
        <v>2521.5</v>
      </c>
      <c r="W194" s="272">
        <v>15175</v>
      </c>
      <c r="X194" s="57">
        <v>14.5</v>
      </c>
      <c r="Y194" s="275"/>
      <c r="Z194" s="266"/>
      <c r="AA194" s="121" t="s">
        <v>165</v>
      </c>
      <c r="AB194" s="56" t="s">
        <v>78</v>
      </c>
      <c r="AC194" s="56" t="s">
        <v>79</v>
      </c>
      <c r="AD194" s="121" t="s">
        <v>45</v>
      </c>
      <c r="AE194" s="115">
        <v>972</v>
      </c>
      <c r="AF194" s="56"/>
      <c r="AG194" s="56"/>
      <c r="AH194" s="56"/>
      <c r="AI194" s="272" t="s">
        <v>169</v>
      </c>
      <c r="AJ194" s="115" t="s">
        <v>81</v>
      </c>
      <c r="AK194" s="272" t="s">
        <v>170</v>
      </c>
      <c r="AL194" s="49" t="s">
        <v>107</v>
      </c>
      <c r="AM194" s="156">
        <v>2677</v>
      </c>
      <c r="AN194" s="115">
        <v>246</v>
      </c>
      <c r="AO194" s="115">
        <v>60</v>
      </c>
      <c r="AP194" s="115">
        <v>66</v>
      </c>
      <c r="AQ194" s="115">
        <v>0</v>
      </c>
      <c r="AR194" s="115">
        <v>1358</v>
      </c>
      <c r="AS194" s="115">
        <v>0</v>
      </c>
      <c r="AT194" s="115">
        <v>60</v>
      </c>
      <c r="AU194" s="278">
        <f t="shared" si="28"/>
        <v>1790</v>
      </c>
      <c r="AV194" s="279">
        <v>133</v>
      </c>
      <c r="AW194" s="75" t="s">
        <v>84</v>
      </c>
      <c r="AX194" s="75" t="s">
        <v>79</v>
      </c>
      <c r="AY194" s="75" t="s">
        <v>85</v>
      </c>
      <c r="AZ194" s="202">
        <v>218</v>
      </c>
      <c r="BA194" s="75">
        <v>14</v>
      </c>
      <c r="BB194" s="75">
        <v>31</v>
      </c>
      <c r="BC194" s="75">
        <v>19</v>
      </c>
      <c r="BD194" s="34"/>
      <c r="BE194" s="34"/>
      <c r="BF194" s="75">
        <f t="shared" si="24"/>
        <v>263</v>
      </c>
      <c r="BG194" s="109">
        <v>0</v>
      </c>
      <c r="BH194" s="109">
        <v>0</v>
      </c>
      <c r="BI194" s="109">
        <v>0</v>
      </c>
      <c r="BJ194" s="109">
        <v>0</v>
      </c>
      <c r="BK194" s="125">
        <v>697.5</v>
      </c>
      <c r="BL194" s="75">
        <v>0</v>
      </c>
      <c r="BM194" s="75">
        <v>8.8</v>
      </c>
    </row>
    <row r="195" spans="1:65" ht="11.25" customHeight="1">
      <c r="A195" s="272">
        <v>58</v>
      </c>
      <c r="B195" s="272" t="s">
        <v>187</v>
      </c>
      <c r="C195" s="125">
        <v>3</v>
      </c>
      <c r="D195" s="272">
        <v>1964</v>
      </c>
      <c r="E195" s="272">
        <v>5</v>
      </c>
      <c r="F195" s="272">
        <v>4</v>
      </c>
      <c r="G195" s="272">
        <v>64</v>
      </c>
      <c r="H195" s="115">
        <v>0</v>
      </c>
      <c r="I195" s="115">
        <v>226.3</v>
      </c>
      <c r="J195" s="56">
        <v>0</v>
      </c>
      <c r="K195" s="56">
        <v>0</v>
      </c>
      <c r="L195" s="125">
        <v>413.6</v>
      </c>
      <c r="M195" s="56">
        <v>235.9</v>
      </c>
      <c r="N195" s="56">
        <v>0</v>
      </c>
      <c r="O195" s="56">
        <v>0</v>
      </c>
      <c r="P195" s="56">
        <v>177.7</v>
      </c>
      <c r="Q195" s="126">
        <v>2540.4</v>
      </c>
      <c r="R195" s="127">
        <v>672.4</v>
      </c>
      <c r="S195" s="117">
        <f>Q195:Q255+R195:R255+O195+P195</f>
        <v>3390.5</v>
      </c>
      <c r="T195" s="115">
        <f t="shared" si="27"/>
        <v>226.3</v>
      </c>
      <c r="U195" s="133">
        <f t="shared" si="22"/>
        <v>3852.7000000000003</v>
      </c>
      <c r="V195" s="274">
        <v>2541</v>
      </c>
      <c r="W195" s="272">
        <v>13697</v>
      </c>
      <c r="X195" s="57">
        <v>15.5</v>
      </c>
      <c r="Y195" s="275"/>
      <c r="Z195" s="266"/>
      <c r="AA195" s="121" t="s">
        <v>165</v>
      </c>
      <c r="AB195" s="56" t="s">
        <v>78</v>
      </c>
      <c r="AC195" s="56" t="s">
        <v>79</v>
      </c>
      <c r="AD195" s="121" t="s">
        <v>45</v>
      </c>
      <c r="AE195" s="115"/>
      <c r="AF195" s="56">
        <v>1111</v>
      </c>
      <c r="AG195" s="56"/>
      <c r="AH195" s="56"/>
      <c r="AI195" s="272" t="s">
        <v>169</v>
      </c>
      <c r="AJ195" s="115" t="s">
        <v>81</v>
      </c>
      <c r="AK195" s="272" t="s">
        <v>171</v>
      </c>
      <c r="AL195" s="49" t="s">
        <v>107</v>
      </c>
      <c r="AM195" s="156">
        <v>2628</v>
      </c>
      <c r="AN195" s="115">
        <v>250</v>
      </c>
      <c r="AO195" s="115">
        <v>53</v>
      </c>
      <c r="AP195" s="115">
        <v>144</v>
      </c>
      <c r="AQ195" s="115">
        <v>0</v>
      </c>
      <c r="AR195" s="115">
        <v>1138</v>
      </c>
      <c r="AS195" s="115">
        <v>15</v>
      </c>
      <c r="AT195" s="115">
        <v>144</v>
      </c>
      <c r="AU195" s="278">
        <f t="shared" si="28"/>
        <v>1744</v>
      </c>
      <c r="AV195" s="279">
        <v>116</v>
      </c>
      <c r="AW195" s="75" t="s">
        <v>84</v>
      </c>
      <c r="AX195" s="75" t="s">
        <v>79</v>
      </c>
      <c r="AY195" s="75" t="s">
        <v>85</v>
      </c>
      <c r="AZ195" s="202">
        <v>680</v>
      </c>
      <c r="BA195" s="75">
        <v>31</v>
      </c>
      <c r="BB195" s="75">
        <v>9</v>
      </c>
      <c r="BC195" s="75">
        <v>24</v>
      </c>
      <c r="BD195" s="34"/>
      <c r="BE195" s="34"/>
      <c r="BF195" s="75">
        <f t="shared" si="24"/>
        <v>226.3</v>
      </c>
      <c r="BG195" s="109">
        <v>0</v>
      </c>
      <c r="BH195" s="109">
        <v>0</v>
      </c>
      <c r="BI195" s="109">
        <v>0</v>
      </c>
      <c r="BJ195" s="109">
        <v>0</v>
      </c>
      <c r="BK195" s="56">
        <v>235.9</v>
      </c>
      <c r="BL195" s="75">
        <v>883.7</v>
      </c>
      <c r="BM195" s="75">
        <v>7.82</v>
      </c>
    </row>
    <row r="196" spans="1:65" ht="11.25" customHeight="1">
      <c r="A196" s="272">
        <v>59</v>
      </c>
      <c r="B196" s="272" t="s">
        <v>187</v>
      </c>
      <c r="C196" s="125">
        <v>5</v>
      </c>
      <c r="D196" s="272">
        <v>1966</v>
      </c>
      <c r="E196" s="272">
        <v>5</v>
      </c>
      <c r="F196" s="272">
        <v>4</v>
      </c>
      <c r="G196" s="272">
        <v>80</v>
      </c>
      <c r="H196" s="115">
        <v>0</v>
      </c>
      <c r="I196" s="115">
        <v>280.6</v>
      </c>
      <c r="J196" s="56">
        <v>0</v>
      </c>
      <c r="K196" s="56">
        <v>0</v>
      </c>
      <c r="L196" s="125">
        <v>689</v>
      </c>
      <c r="M196" s="125">
        <v>689</v>
      </c>
      <c r="N196" s="56">
        <v>0</v>
      </c>
      <c r="O196" s="56">
        <v>0</v>
      </c>
      <c r="P196" s="56">
        <v>0</v>
      </c>
      <c r="Q196" s="126">
        <v>3153.1</v>
      </c>
      <c r="R196" s="127">
        <v>0</v>
      </c>
      <c r="S196" s="117">
        <f>Q196:Q256+R196:R256+O196+P196</f>
        <v>3153.1</v>
      </c>
      <c r="T196" s="115">
        <f t="shared" si="27"/>
        <v>280.6</v>
      </c>
      <c r="U196" s="133">
        <f t="shared" si="22"/>
        <v>4122.7</v>
      </c>
      <c r="V196" s="274">
        <v>3150.3</v>
      </c>
      <c r="W196" s="272">
        <v>15707</v>
      </c>
      <c r="X196" s="57">
        <v>15</v>
      </c>
      <c r="Y196" s="275"/>
      <c r="Z196" s="266"/>
      <c r="AA196" s="121" t="s">
        <v>165</v>
      </c>
      <c r="AB196" s="56" t="s">
        <v>78</v>
      </c>
      <c r="AC196" s="56" t="s">
        <v>79</v>
      </c>
      <c r="AD196" s="121" t="s">
        <v>45</v>
      </c>
      <c r="AE196" s="115">
        <v>1111</v>
      </c>
      <c r="AF196" s="56"/>
      <c r="AG196" s="56"/>
      <c r="AH196" s="56"/>
      <c r="AI196" s="272" t="s">
        <v>169</v>
      </c>
      <c r="AJ196" s="115" t="s">
        <v>81</v>
      </c>
      <c r="AK196" s="272" t="s">
        <v>171</v>
      </c>
      <c r="AL196" s="49" t="s">
        <v>107</v>
      </c>
      <c r="AM196" s="156">
        <v>2612</v>
      </c>
      <c r="AN196" s="115">
        <v>215</v>
      </c>
      <c r="AO196" s="115">
        <v>60</v>
      </c>
      <c r="AP196" s="115">
        <v>156</v>
      </c>
      <c r="AQ196" s="115">
        <v>0</v>
      </c>
      <c r="AR196" s="115">
        <v>1059</v>
      </c>
      <c r="AS196" s="115">
        <v>80</v>
      </c>
      <c r="AT196" s="115">
        <v>160</v>
      </c>
      <c r="AU196" s="278">
        <f t="shared" si="28"/>
        <v>1730</v>
      </c>
      <c r="AV196" s="294">
        <v>148</v>
      </c>
      <c r="AW196" s="75" t="s">
        <v>84</v>
      </c>
      <c r="AX196" s="30" t="s">
        <v>130</v>
      </c>
      <c r="AY196" s="75" t="s">
        <v>85</v>
      </c>
      <c r="AZ196" s="202">
        <v>804</v>
      </c>
      <c r="BA196" s="75">
        <v>20</v>
      </c>
      <c r="BB196" s="75">
        <v>27</v>
      </c>
      <c r="BC196" s="75">
        <v>33</v>
      </c>
      <c r="BD196" s="34"/>
      <c r="BE196" s="34"/>
      <c r="BF196" s="75">
        <f t="shared" si="24"/>
        <v>280.6</v>
      </c>
      <c r="BG196" s="109">
        <v>0</v>
      </c>
      <c r="BH196" s="109">
        <v>0</v>
      </c>
      <c r="BI196" s="109">
        <v>0</v>
      </c>
      <c r="BJ196" s="109">
        <v>0</v>
      </c>
      <c r="BK196" s="125">
        <v>689</v>
      </c>
      <c r="BL196" s="75">
        <v>882.4</v>
      </c>
      <c r="BM196" s="75">
        <v>7.84</v>
      </c>
    </row>
    <row r="197" spans="1:65" ht="11.25" customHeight="1">
      <c r="A197" s="272">
        <v>60</v>
      </c>
      <c r="B197" s="272" t="s">
        <v>187</v>
      </c>
      <c r="C197" s="125">
        <v>7</v>
      </c>
      <c r="D197" s="272">
        <v>1966</v>
      </c>
      <c r="E197" s="272">
        <v>5</v>
      </c>
      <c r="F197" s="272">
        <v>4</v>
      </c>
      <c r="G197" s="272">
        <v>79</v>
      </c>
      <c r="H197" s="115">
        <v>0</v>
      </c>
      <c r="I197" s="115">
        <v>280.6</v>
      </c>
      <c r="J197" s="56">
        <v>0</v>
      </c>
      <c r="K197" s="56">
        <v>0</v>
      </c>
      <c r="L197" s="125">
        <v>729.5</v>
      </c>
      <c r="M197" s="125">
        <v>729.5</v>
      </c>
      <c r="N197" s="56">
        <v>0</v>
      </c>
      <c r="O197" s="56">
        <v>0</v>
      </c>
      <c r="P197" s="56">
        <v>0</v>
      </c>
      <c r="Q197" s="126">
        <v>3172</v>
      </c>
      <c r="R197" s="127">
        <v>32.6</v>
      </c>
      <c r="S197" s="117">
        <f>Q197:Q257+R197:R257+O197+P197</f>
        <v>3204.6</v>
      </c>
      <c r="T197" s="115">
        <f t="shared" si="27"/>
        <v>280.6</v>
      </c>
      <c r="U197" s="133">
        <f t="shared" si="22"/>
        <v>4214.700000000001</v>
      </c>
      <c r="V197" s="274">
        <v>3177.4</v>
      </c>
      <c r="W197" s="272">
        <v>14778</v>
      </c>
      <c r="X197" s="57">
        <v>14</v>
      </c>
      <c r="Y197" s="275"/>
      <c r="Z197" s="266"/>
      <c r="AA197" s="121" t="s">
        <v>165</v>
      </c>
      <c r="AB197" s="56" t="s">
        <v>78</v>
      </c>
      <c r="AC197" s="56" t="s">
        <v>79</v>
      </c>
      <c r="AD197" s="121" t="s">
        <v>45</v>
      </c>
      <c r="AE197" s="115">
        <v>1111</v>
      </c>
      <c r="AF197" s="56"/>
      <c r="AG197" s="56"/>
      <c r="AH197" s="56"/>
      <c r="AI197" s="272" t="s">
        <v>169</v>
      </c>
      <c r="AJ197" s="115" t="s">
        <v>81</v>
      </c>
      <c r="AK197" s="272" t="s">
        <v>171</v>
      </c>
      <c r="AL197" s="49" t="s">
        <v>107</v>
      </c>
      <c r="AM197" s="156">
        <v>3274</v>
      </c>
      <c r="AN197" s="115">
        <v>215</v>
      </c>
      <c r="AO197" s="115">
        <v>60</v>
      </c>
      <c r="AP197" s="115">
        <v>149</v>
      </c>
      <c r="AQ197" s="115">
        <v>0</v>
      </c>
      <c r="AR197" s="115">
        <v>1743</v>
      </c>
      <c r="AS197" s="115">
        <v>64</v>
      </c>
      <c r="AT197" s="115">
        <v>158</v>
      </c>
      <c r="AU197" s="278">
        <f t="shared" si="28"/>
        <v>2389</v>
      </c>
      <c r="AV197" s="279">
        <v>140</v>
      </c>
      <c r="AW197" s="75" t="s">
        <v>84</v>
      </c>
      <c r="AX197" s="75" t="s">
        <v>79</v>
      </c>
      <c r="AY197" s="75" t="s">
        <v>85</v>
      </c>
      <c r="AZ197" s="202">
        <v>833</v>
      </c>
      <c r="BA197" s="75">
        <v>21</v>
      </c>
      <c r="BB197" s="75">
        <v>30</v>
      </c>
      <c r="BC197" s="75">
        <v>29</v>
      </c>
      <c r="BD197" s="34"/>
      <c r="BE197" s="34"/>
      <c r="BF197" s="75">
        <f t="shared" si="24"/>
        <v>280.6</v>
      </c>
      <c r="BG197" s="109">
        <v>0</v>
      </c>
      <c r="BH197" s="109">
        <v>0</v>
      </c>
      <c r="BI197" s="109">
        <v>0</v>
      </c>
      <c r="BJ197" s="109">
        <v>0</v>
      </c>
      <c r="BK197" s="125">
        <v>729.5</v>
      </c>
      <c r="BL197" s="75">
        <v>884.9</v>
      </c>
      <c r="BM197" s="75">
        <v>7.55</v>
      </c>
    </row>
    <row r="198" spans="1:65" ht="11.25" customHeight="1">
      <c r="A198" s="272">
        <v>61</v>
      </c>
      <c r="B198" s="272" t="s">
        <v>187</v>
      </c>
      <c r="C198" s="125">
        <v>9</v>
      </c>
      <c r="D198" s="272">
        <v>1966</v>
      </c>
      <c r="E198" s="272">
        <v>5</v>
      </c>
      <c r="F198" s="272">
        <v>4</v>
      </c>
      <c r="G198" s="272">
        <v>79</v>
      </c>
      <c r="H198" s="115">
        <v>0</v>
      </c>
      <c r="I198" s="115">
        <v>282</v>
      </c>
      <c r="J198" s="56">
        <v>0</v>
      </c>
      <c r="K198" s="56">
        <v>0</v>
      </c>
      <c r="L198" s="125">
        <v>692.1</v>
      </c>
      <c r="M198" s="56">
        <v>542.1</v>
      </c>
      <c r="N198" s="56">
        <v>0</v>
      </c>
      <c r="O198" s="56">
        <v>0</v>
      </c>
      <c r="P198" s="56">
        <v>175.2</v>
      </c>
      <c r="Q198" s="126">
        <v>3208.1</v>
      </c>
      <c r="R198" s="127">
        <v>29.2</v>
      </c>
      <c r="S198" s="117">
        <f>Q198:Q258+R198:R258+O198+P198</f>
        <v>3412.4999999999995</v>
      </c>
      <c r="T198" s="115">
        <f t="shared" si="27"/>
        <v>282</v>
      </c>
      <c r="U198" s="133">
        <f t="shared" si="22"/>
        <v>4211.4</v>
      </c>
      <c r="V198" s="274">
        <v>3180.5</v>
      </c>
      <c r="W198" s="272">
        <v>14910</v>
      </c>
      <c r="X198" s="57">
        <v>14</v>
      </c>
      <c r="Y198" s="275"/>
      <c r="Z198" s="266"/>
      <c r="AA198" s="121" t="s">
        <v>165</v>
      </c>
      <c r="AB198" s="56" t="s">
        <v>78</v>
      </c>
      <c r="AC198" s="56" t="s">
        <v>79</v>
      </c>
      <c r="AD198" s="121" t="s">
        <v>45</v>
      </c>
      <c r="AE198" s="115">
        <v>972</v>
      </c>
      <c r="AF198" s="56"/>
      <c r="AG198" s="56"/>
      <c r="AH198" s="56"/>
      <c r="AI198" s="272" t="s">
        <v>169</v>
      </c>
      <c r="AJ198" s="115" t="s">
        <v>81</v>
      </c>
      <c r="AK198" s="272" t="s">
        <v>170</v>
      </c>
      <c r="AL198" s="49" t="s">
        <v>107</v>
      </c>
      <c r="AM198" s="156">
        <v>3404</v>
      </c>
      <c r="AN198" s="115">
        <v>248</v>
      </c>
      <c r="AO198" s="115">
        <v>60</v>
      </c>
      <c r="AP198" s="115">
        <v>178</v>
      </c>
      <c r="AQ198" s="115">
        <v>0</v>
      </c>
      <c r="AR198" s="115">
        <v>1725</v>
      </c>
      <c r="AS198" s="115">
        <v>209</v>
      </c>
      <c r="AT198" s="115">
        <v>102</v>
      </c>
      <c r="AU198" s="289">
        <f t="shared" si="28"/>
        <v>2522</v>
      </c>
      <c r="AV198" s="279">
        <v>158</v>
      </c>
      <c r="AW198" s="75" t="s">
        <v>84</v>
      </c>
      <c r="AX198" s="30" t="s">
        <v>130</v>
      </c>
      <c r="AY198" s="75" t="s">
        <v>85</v>
      </c>
      <c r="AZ198" s="202">
        <v>1164</v>
      </c>
      <c r="BA198" s="75">
        <v>19</v>
      </c>
      <c r="BB198" s="75">
        <v>30</v>
      </c>
      <c r="BC198" s="75">
        <v>27</v>
      </c>
      <c r="BD198" s="34"/>
      <c r="BE198" s="34"/>
      <c r="BF198" s="75">
        <f t="shared" si="24"/>
        <v>282</v>
      </c>
      <c r="BG198" s="109">
        <v>0</v>
      </c>
      <c r="BH198" s="109">
        <v>0</v>
      </c>
      <c r="BI198" s="109">
        <v>0</v>
      </c>
      <c r="BJ198" s="109">
        <v>0</v>
      </c>
      <c r="BK198" s="56">
        <v>542.1</v>
      </c>
      <c r="BL198" s="75">
        <v>0</v>
      </c>
      <c r="BM198" s="75">
        <v>8.8</v>
      </c>
    </row>
    <row r="199" spans="1:65" ht="11.25" customHeight="1">
      <c r="A199" s="272">
        <v>62</v>
      </c>
      <c r="B199" s="287" t="s">
        <v>155</v>
      </c>
      <c r="C199" s="125">
        <v>10</v>
      </c>
      <c r="D199" s="284">
        <v>1983</v>
      </c>
      <c r="E199" s="284">
        <v>5</v>
      </c>
      <c r="F199" s="284">
        <v>9</v>
      </c>
      <c r="G199" s="284">
        <v>125</v>
      </c>
      <c r="H199" s="115">
        <v>0</v>
      </c>
      <c r="I199" s="115">
        <v>671</v>
      </c>
      <c r="J199" s="56">
        <v>0</v>
      </c>
      <c r="K199" s="56">
        <v>0</v>
      </c>
      <c r="L199" s="125">
        <v>1769.3</v>
      </c>
      <c r="M199" s="125">
        <v>1769.3</v>
      </c>
      <c r="N199" s="56">
        <v>0</v>
      </c>
      <c r="O199" s="56">
        <v>0</v>
      </c>
      <c r="P199" s="56">
        <v>0</v>
      </c>
      <c r="Q199" s="126">
        <v>6044.8</v>
      </c>
      <c r="R199" s="127">
        <v>0</v>
      </c>
      <c r="S199" s="117">
        <f>Q199:Q259+R199:R259+O199+P199</f>
        <v>6044.8</v>
      </c>
      <c r="T199" s="115">
        <f t="shared" si="27"/>
        <v>671</v>
      </c>
      <c r="U199" s="133">
        <f t="shared" si="22"/>
        <v>8485.1</v>
      </c>
      <c r="V199" s="274">
        <v>5971.6</v>
      </c>
      <c r="W199" s="284">
        <v>33050</v>
      </c>
      <c r="X199" s="285">
        <v>15.7</v>
      </c>
      <c r="Y199" s="275"/>
      <c r="Z199" s="266"/>
      <c r="AA199" s="121" t="s">
        <v>165</v>
      </c>
      <c r="AB199" s="56" t="s">
        <v>78</v>
      </c>
      <c r="AC199" s="56" t="s">
        <v>79</v>
      </c>
      <c r="AD199" s="121" t="s">
        <v>45</v>
      </c>
      <c r="AE199" s="115">
        <v>2106</v>
      </c>
      <c r="AF199" s="56"/>
      <c r="AG199" s="56"/>
      <c r="AH199" s="56"/>
      <c r="AI199" s="57" t="s">
        <v>169</v>
      </c>
      <c r="AJ199" s="115" t="s">
        <v>81</v>
      </c>
      <c r="AK199" s="57" t="s">
        <v>170</v>
      </c>
      <c r="AL199" s="57" t="s">
        <v>83</v>
      </c>
      <c r="AM199" s="156">
        <v>6740</v>
      </c>
      <c r="AN199" s="115">
        <v>283</v>
      </c>
      <c r="AO199" s="115">
        <v>80</v>
      </c>
      <c r="AP199" s="115">
        <v>211</v>
      </c>
      <c r="AQ199" s="115">
        <v>0</v>
      </c>
      <c r="AR199" s="115">
        <v>3016</v>
      </c>
      <c r="AS199" s="115">
        <v>320</v>
      </c>
      <c r="AT199" s="115">
        <v>240</v>
      </c>
      <c r="AU199" s="278">
        <f t="shared" si="28"/>
        <v>4150</v>
      </c>
      <c r="AV199" s="279">
        <v>269</v>
      </c>
      <c r="AW199" s="75" t="s">
        <v>84</v>
      </c>
      <c r="AX199" s="75" t="s">
        <v>79</v>
      </c>
      <c r="AY199" s="75" t="s">
        <v>85</v>
      </c>
      <c r="AZ199" s="202">
        <v>1381</v>
      </c>
      <c r="BA199" s="75">
        <v>30</v>
      </c>
      <c r="BB199" s="75">
        <v>47</v>
      </c>
      <c r="BC199" s="75">
        <v>37</v>
      </c>
      <c r="BD199" s="34">
        <v>9</v>
      </c>
      <c r="BE199" s="34"/>
      <c r="BF199" s="75">
        <f t="shared" si="24"/>
        <v>671</v>
      </c>
      <c r="BG199" s="109">
        <v>0</v>
      </c>
      <c r="BH199" s="109">
        <v>0</v>
      </c>
      <c r="BI199" s="109">
        <v>0</v>
      </c>
      <c r="BJ199" s="109">
        <v>0</v>
      </c>
      <c r="BK199" s="125">
        <v>1769.3</v>
      </c>
      <c r="BL199" s="75">
        <v>0</v>
      </c>
      <c r="BM199" s="75">
        <v>17.82</v>
      </c>
    </row>
    <row r="200" spans="1:65" ht="11.25" customHeight="1">
      <c r="A200" s="272">
        <v>63</v>
      </c>
      <c r="B200" s="287" t="s">
        <v>155</v>
      </c>
      <c r="C200" s="125">
        <v>3</v>
      </c>
      <c r="D200" s="284">
        <v>1986</v>
      </c>
      <c r="E200" s="284">
        <v>5</v>
      </c>
      <c r="F200" s="284">
        <v>8</v>
      </c>
      <c r="G200" s="284">
        <v>116</v>
      </c>
      <c r="H200" s="115">
        <v>0</v>
      </c>
      <c r="I200" s="115">
        <v>587</v>
      </c>
      <c r="J200" s="56">
        <v>0</v>
      </c>
      <c r="K200" s="56">
        <v>0</v>
      </c>
      <c r="L200" s="125">
        <v>1446</v>
      </c>
      <c r="M200" s="125">
        <v>1446</v>
      </c>
      <c r="N200" s="56">
        <v>0</v>
      </c>
      <c r="O200" s="56">
        <v>0</v>
      </c>
      <c r="P200" s="56">
        <v>0</v>
      </c>
      <c r="Q200" s="126">
        <v>5346.2</v>
      </c>
      <c r="R200" s="127">
        <v>280.4</v>
      </c>
      <c r="S200" s="117">
        <f>Q200:Q260+R200:R260+O200+P200</f>
        <v>5626.599999999999</v>
      </c>
      <c r="T200" s="115">
        <f>I200:I230+J200:J230+K200:K230</f>
        <v>587</v>
      </c>
      <c r="U200" s="133">
        <f t="shared" si="22"/>
        <v>7659.599999999999</v>
      </c>
      <c r="V200" s="274">
        <v>5608.8</v>
      </c>
      <c r="W200" s="284">
        <v>35549</v>
      </c>
      <c r="X200" s="285">
        <v>13.9</v>
      </c>
      <c r="Y200" s="275"/>
      <c r="Z200" s="266"/>
      <c r="AA200" s="121" t="s">
        <v>165</v>
      </c>
      <c r="AB200" s="56" t="s">
        <v>78</v>
      </c>
      <c r="AC200" s="56" t="s">
        <v>79</v>
      </c>
      <c r="AD200" s="121" t="s">
        <v>45</v>
      </c>
      <c r="AE200" s="115">
        <v>1997</v>
      </c>
      <c r="AF200" s="56"/>
      <c r="AG200" s="56"/>
      <c r="AH200" s="56"/>
      <c r="AI200" s="57" t="s">
        <v>169</v>
      </c>
      <c r="AJ200" s="115" t="s">
        <v>81</v>
      </c>
      <c r="AK200" s="57" t="s">
        <v>170</v>
      </c>
      <c r="AL200" s="57" t="s">
        <v>83</v>
      </c>
      <c r="AM200" s="156">
        <v>6288</v>
      </c>
      <c r="AN200" s="115">
        <v>850</v>
      </c>
      <c r="AO200" s="115">
        <v>285</v>
      </c>
      <c r="AP200" s="115">
        <v>350</v>
      </c>
      <c r="AQ200" s="115">
        <v>0</v>
      </c>
      <c r="AR200" s="115">
        <v>3097</v>
      </c>
      <c r="AS200" s="115">
        <v>403</v>
      </c>
      <c r="AT200" s="115">
        <v>530</v>
      </c>
      <c r="AU200" s="278">
        <f t="shared" si="28"/>
        <v>5515</v>
      </c>
      <c r="AV200" s="279">
        <v>221</v>
      </c>
      <c r="AW200" s="75" t="s">
        <v>84</v>
      </c>
      <c r="AX200" s="75" t="s">
        <v>79</v>
      </c>
      <c r="AY200" s="75" t="s">
        <v>85</v>
      </c>
      <c r="AZ200" s="202">
        <v>802</v>
      </c>
      <c r="BA200" s="75">
        <v>39</v>
      </c>
      <c r="BB200" s="75">
        <v>61</v>
      </c>
      <c r="BC200" s="75">
        <v>17</v>
      </c>
      <c r="BD200" s="34"/>
      <c r="BE200" s="34"/>
      <c r="BF200" s="75">
        <f t="shared" si="24"/>
        <v>587</v>
      </c>
      <c r="BG200" s="109">
        <v>0</v>
      </c>
      <c r="BH200" s="109">
        <v>0</v>
      </c>
      <c r="BI200" s="109">
        <v>0</v>
      </c>
      <c r="BJ200" s="109">
        <v>0</v>
      </c>
      <c r="BK200" s="125">
        <v>1446</v>
      </c>
      <c r="BL200" s="75">
        <v>0</v>
      </c>
      <c r="BM200" s="75">
        <v>24.64</v>
      </c>
    </row>
    <row r="201" spans="1:65" ht="11.25" customHeight="1">
      <c r="A201" s="272">
        <v>64</v>
      </c>
      <c r="B201" s="287" t="s">
        <v>155</v>
      </c>
      <c r="C201" s="125">
        <v>5</v>
      </c>
      <c r="D201" s="284">
        <v>1987</v>
      </c>
      <c r="E201" s="284">
        <v>5</v>
      </c>
      <c r="F201" s="284">
        <v>9</v>
      </c>
      <c r="G201" s="284">
        <v>115</v>
      </c>
      <c r="H201" s="115">
        <v>0</v>
      </c>
      <c r="I201" s="115">
        <v>817.4</v>
      </c>
      <c r="J201" s="56">
        <v>0</v>
      </c>
      <c r="K201" s="56">
        <v>0</v>
      </c>
      <c r="L201" s="125">
        <v>1677.2</v>
      </c>
      <c r="M201" s="125">
        <v>1677.2</v>
      </c>
      <c r="N201" s="56">
        <v>0</v>
      </c>
      <c r="O201" s="56">
        <v>0</v>
      </c>
      <c r="P201" s="56">
        <v>0</v>
      </c>
      <c r="Q201" s="126">
        <v>6219.1</v>
      </c>
      <c r="R201" s="127">
        <v>0</v>
      </c>
      <c r="S201" s="117">
        <f>Q201:Q261+R201:R261+O201+P201</f>
        <v>6219.1</v>
      </c>
      <c r="T201" s="115">
        <f>I201:I230+J201:J230+K201:K230</f>
        <v>817.4</v>
      </c>
      <c r="U201" s="133">
        <f t="shared" si="22"/>
        <v>8713.7</v>
      </c>
      <c r="V201" s="274">
        <v>6225.3</v>
      </c>
      <c r="W201" s="284">
        <v>31459</v>
      </c>
      <c r="X201" s="285">
        <v>14.43</v>
      </c>
      <c r="Y201" s="275"/>
      <c r="Z201" s="266"/>
      <c r="AA201" s="121" t="s">
        <v>165</v>
      </c>
      <c r="AB201" s="56" t="s">
        <v>78</v>
      </c>
      <c r="AC201" s="56" t="s">
        <v>79</v>
      </c>
      <c r="AD201" s="121" t="s">
        <v>45</v>
      </c>
      <c r="AE201" s="115">
        <v>2078</v>
      </c>
      <c r="AF201" s="56"/>
      <c r="AG201" s="56"/>
      <c r="AH201" s="56"/>
      <c r="AI201" s="57" t="s">
        <v>169</v>
      </c>
      <c r="AJ201" s="115" t="s">
        <v>81</v>
      </c>
      <c r="AK201" s="57" t="s">
        <v>170</v>
      </c>
      <c r="AL201" s="57" t="s">
        <v>83</v>
      </c>
      <c r="AM201" s="156">
        <v>5966</v>
      </c>
      <c r="AN201" s="115">
        <v>400</v>
      </c>
      <c r="AO201" s="115">
        <v>276</v>
      </c>
      <c r="AP201" s="115">
        <v>240</v>
      </c>
      <c r="AQ201" s="115">
        <v>867</v>
      </c>
      <c r="AR201" s="115">
        <v>2973</v>
      </c>
      <c r="AS201" s="115">
        <v>390</v>
      </c>
      <c r="AT201" s="115">
        <v>180</v>
      </c>
      <c r="AU201" s="295">
        <f t="shared" si="28"/>
        <v>5326</v>
      </c>
      <c r="AV201" s="279">
        <v>294</v>
      </c>
      <c r="AW201" s="75" t="s">
        <v>84</v>
      </c>
      <c r="AX201" s="30" t="s">
        <v>130</v>
      </c>
      <c r="AY201" s="75" t="s">
        <v>85</v>
      </c>
      <c r="AZ201" s="202">
        <v>1789</v>
      </c>
      <c r="BA201" s="75">
        <v>21</v>
      </c>
      <c r="BB201" s="75">
        <v>42</v>
      </c>
      <c r="BC201" s="75">
        <v>35</v>
      </c>
      <c r="BD201" s="34">
        <v>17</v>
      </c>
      <c r="BE201" s="34"/>
      <c r="BF201" s="75">
        <f t="shared" si="24"/>
        <v>817.4</v>
      </c>
      <c r="BG201" s="109">
        <v>0</v>
      </c>
      <c r="BH201" s="109">
        <v>0</v>
      </c>
      <c r="BI201" s="109">
        <v>0</v>
      </c>
      <c r="BJ201" s="109">
        <v>0</v>
      </c>
      <c r="BK201" s="125">
        <v>1677.2</v>
      </c>
      <c r="BL201" s="75">
        <v>0</v>
      </c>
      <c r="BM201" s="75">
        <v>7.82</v>
      </c>
    </row>
    <row r="202" spans="1:65" ht="12.75" customHeight="1">
      <c r="A202" s="272">
        <v>65</v>
      </c>
      <c r="B202" s="287" t="s">
        <v>155</v>
      </c>
      <c r="C202" s="125" t="s">
        <v>188</v>
      </c>
      <c r="D202" s="284">
        <v>1978</v>
      </c>
      <c r="E202" s="284">
        <v>5</v>
      </c>
      <c r="F202" s="284">
        <v>1</v>
      </c>
      <c r="G202" s="284">
        <v>55</v>
      </c>
      <c r="H202" s="115">
        <v>0</v>
      </c>
      <c r="I202" s="115">
        <v>144.4</v>
      </c>
      <c r="J202" s="56">
        <v>209.9</v>
      </c>
      <c r="K202" s="56">
        <v>0</v>
      </c>
      <c r="L202" s="125" t="s">
        <v>189</v>
      </c>
      <c r="M202" s="125" t="s">
        <v>189</v>
      </c>
      <c r="N202" s="56">
        <v>0</v>
      </c>
      <c r="O202" s="56">
        <v>0</v>
      </c>
      <c r="P202" s="56">
        <v>0</v>
      </c>
      <c r="Q202" s="296">
        <v>2085.71</v>
      </c>
      <c r="R202" s="127">
        <v>0</v>
      </c>
      <c r="S202" s="117">
        <f>Q202:Q262+R202:R262+O202+P202</f>
        <v>2085.71</v>
      </c>
      <c r="T202" s="115">
        <f>I202:I230+J202:J230+K202:K230</f>
        <v>354.3</v>
      </c>
      <c r="U202" s="133">
        <v>3077.2</v>
      </c>
      <c r="V202" s="274">
        <v>2090.14</v>
      </c>
      <c r="W202" s="284">
        <v>9558</v>
      </c>
      <c r="X202" s="285">
        <v>15.7</v>
      </c>
      <c r="Y202" s="275"/>
      <c r="Z202" s="266"/>
      <c r="AA202" s="121" t="s">
        <v>165</v>
      </c>
      <c r="AB202" s="56" t="s">
        <v>78</v>
      </c>
      <c r="AC202" s="56" t="s">
        <v>79</v>
      </c>
      <c r="AD202" s="121" t="s">
        <v>45</v>
      </c>
      <c r="AE202" s="115">
        <v>739</v>
      </c>
      <c r="AF202" s="56"/>
      <c r="AG202" s="56"/>
      <c r="AH202" s="56"/>
      <c r="AI202" s="57" t="s">
        <v>182</v>
      </c>
      <c r="AJ202" s="115" t="s">
        <v>81</v>
      </c>
      <c r="AK202" s="57" t="s">
        <v>170</v>
      </c>
      <c r="AL202" s="57" t="s">
        <v>83</v>
      </c>
      <c r="AM202" s="156">
        <v>2747</v>
      </c>
      <c r="AN202" s="115">
        <v>183</v>
      </c>
      <c r="AO202" s="115">
        <v>50</v>
      </c>
      <c r="AP202" s="115">
        <v>105</v>
      </c>
      <c r="AQ202" s="115">
        <v>0</v>
      </c>
      <c r="AR202" s="115">
        <v>1686</v>
      </c>
      <c r="AS202" s="115">
        <v>0</v>
      </c>
      <c r="AT202" s="115">
        <v>86</v>
      </c>
      <c r="AU202" s="125">
        <f t="shared" si="28"/>
        <v>2110</v>
      </c>
      <c r="AV202" s="279">
        <v>99</v>
      </c>
      <c r="AW202" s="75" t="s">
        <v>84</v>
      </c>
      <c r="AX202" s="75" t="s">
        <v>79</v>
      </c>
      <c r="AY202" s="75" t="s">
        <v>85</v>
      </c>
      <c r="AZ202" s="202">
        <v>1510</v>
      </c>
      <c r="BA202" s="75">
        <v>19</v>
      </c>
      <c r="BB202" s="75">
        <v>9</v>
      </c>
      <c r="BC202" s="75">
        <v>4</v>
      </c>
      <c r="BD202" s="34">
        <v>8</v>
      </c>
      <c r="BE202" s="34"/>
      <c r="BF202" s="75">
        <f t="shared" si="24"/>
        <v>354.3</v>
      </c>
      <c r="BG202" s="109">
        <v>0</v>
      </c>
      <c r="BH202" s="109">
        <v>0</v>
      </c>
      <c r="BI202" s="109">
        <v>0</v>
      </c>
      <c r="BJ202" s="109">
        <v>0</v>
      </c>
      <c r="BK202" s="125" t="s">
        <v>189</v>
      </c>
      <c r="BL202" s="75">
        <v>0</v>
      </c>
      <c r="BM202" s="75">
        <v>2.6</v>
      </c>
    </row>
    <row r="203" spans="1:65" ht="12.75" customHeight="1">
      <c r="A203" s="272">
        <v>66</v>
      </c>
      <c r="B203" s="272" t="s">
        <v>190</v>
      </c>
      <c r="C203" s="125">
        <v>10</v>
      </c>
      <c r="D203" s="272">
        <v>1985</v>
      </c>
      <c r="E203" s="272">
        <v>5</v>
      </c>
      <c r="F203" s="272">
        <v>6</v>
      </c>
      <c r="G203" s="272">
        <v>89</v>
      </c>
      <c r="H203" s="115">
        <v>0</v>
      </c>
      <c r="I203" s="115">
        <v>510.7</v>
      </c>
      <c r="J203" s="56">
        <v>0</v>
      </c>
      <c r="K203" s="56">
        <v>0</v>
      </c>
      <c r="L203" s="125">
        <v>1200</v>
      </c>
      <c r="M203" s="125">
        <v>1200</v>
      </c>
      <c r="N203" s="56">
        <v>0</v>
      </c>
      <c r="O203" s="56">
        <v>0</v>
      </c>
      <c r="P203" s="56">
        <v>0</v>
      </c>
      <c r="Q203" s="126">
        <v>3965.2</v>
      </c>
      <c r="R203" s="127">
        <v>866.3</v>
      </c>
      <c r="S203" s="117">
        <f>Q203:Q263+R203:R263+O203+P203</f>
        <v>4831.5</v>
      </c>
      <c r="T203" s="115">
        <f>I203:I230+J203:J230+K203:K230</f>
        <v>510.7</v>
      </c>
      <c r="U203" s="133">
        <f aca="true" t="shared" si="29" ref="U203:U208">I203+J203+K203+L203+Q203+R203</f>
        <v>6542.2</v>
      </c>
      <c r="V203" s="274">
        <v>3964.5</v>
      </c>
      <c r="W203" s="272">
        <v>18045</v>
      </c>
      <c r="X203" s="57">
        <v>14.8</v>
      </c>
      <c r="Y203" s="275"/>
      <c r="Z203" s="266"/>
      <c r="AA203" s="121" t="s">
        <v>165</v>
      </c>
      <c r="AB203" s="56" t="s">
        <v>78</v>
      </c>
      <c r="AC203" s="56" t="s">
        <v>79</v>
      </c>
      <c r="AD203" s="121" t="s">
        <v>45</v>
      </c>
      <c r="AE203" s="115">
        <v>1280</v>
      </c>
      <c r="AF203" s="56"/>
      <c r="AG203" s="56"/>
      <c r="AH203" s="56"/>
      <c r="AI203" s="272" t="s">
        <v>169</v>
      </c>
      <c r="AJ203" s="115" t="s">
        <v>81</v>
      </c>
      <c r="AK203" s="272" t="s">
        <v>170</v>
      </c>
      <c r="AL203" s="57" t="s">
        <v>83</v>
      </c>
      <c r="AM203" s="156">
        <v>5367</v>
      </c>
      <c r="AN203" s="115">
        <v>390</v>
      </c>
      <c r="AO203" s="115">
        <v>96</v>
      </c>
      <c r="AP203" s="115">
        <v>192.2</v>
      </c>
      <c r="AQ203" s="115">
        <v>923.16</v>
      </c>
      <c r="AR203" s="115">
        <v>2323.4</v>
      </c>
      <c r="AS203" s="115">
        <v>0</v>
      </c>
      <c r="AT203" s="115">
        <v>225</v>
      </c>
      <c r="AU203" s="278">
        <f>AN203+AO203+AP203+AQ203+AR203+AS203+AT203</f>
        <v>4149.76</v>
      </c>
      <c r="AV203" s="279">
        <v>191</v>
      </c>
      <c r="AW203" s="75" t="s">
        <v>84</v>
      </c>
      <c r="AX203" s="30" t="s">
        <v>130</v>
      </c>
      <c r="AY203" s="75" t="s">
        <v>85</v>
      </c>
      <c r="AZ203" s="202">
        <v>1896</v>
      </c>
      <c r="BA203" s="75">
        <v>30</v>
      </c>
      <c r="BB203" s="75">
        <v>35</v>
      </c>
      <c r="BC203" s="75">
        <v>24</v>
      </c>
      <c r="BD203" s="34"/>
      <c r="BE203" s="34"/>
      <c r="BF203" s="75">
        <f t="shared" si="24"/>
        <v>510.7</v>
      </c>
      <c r="BG203" s="109">
        <v>0</v>
      </c>
      <c r="BH203" s="109">
        <v>0</v>
      </c>
      <c r="BI203" s="109">
        <v>0</v>
      </c>
      <c r="BJ203" s="109">
        <v>0</v>
      </c>
      <c r="BK203" s="125">
        <v>1200</v>
      </c>
      <c r="BL203" s="75">
        <v>0</v>
      </c>
      <c r="BM203" s="75">
        <v>15.93</v>
      </c>
    </row>
    <row r="204" spans="1:65" ht="12.75" customHeight="1">
      <c r="A204" s="272">
        <v>67</v>
      </c>
      <c r="B204" s="272" t="s">
        <v>190</v>
      </c>
      <c r="C204" s="125">
        <v>12</v>
      </c>
      <c r="D204" s="272">
        <v>1985</v>
      </c>
      <c r="E204" s="272">
        <v>5</v>
      </c>
      <c r="F204" s="272">
        <v>8</v>
      </c>
      <c r="G204" s="272">
        <v>96</v>
      </c>
      <c r="H204" s="115">
        <v>0</v>
      </c>
      <c r="I204" s="115">
        <v>887.6</v>
      </c>
      <c r="J204" s="56">
        <v>0</v>
      </c>
      <c r="K204" s="56">
        <v>0</v>
      </c>
      <c r="L204" s="125">
        <v>1523.2</v>
      </c>
      <c r="M204" s="56">
        <v>1523.2</v>
      </c>
      <c r="N204" s="56">
        <v>0</v>
      </c>
      <c r="O204" s="56">
        <v>0</v>
      </c>
      <c r="P204" s="56">
        <v>0</v>
      </c>
      <c r="Q204" s="126">
        <v>5163.9</v>
      </c>
      <c r="R204" s="152">
        <v>780.96</v>
      </c>
      <c r="S204" s="117">
        <f>Q204:Q264+R204:R264+O204+P204</f>
        <v>5944.86</v>
      </c>
      <c r="T204" s="115">
        <f>I204:I231+J204:J231+K204:K231</f>
        <v>887.6</v>
      </c>
      <c r="U204" s="133">
        <f t="shared" si="29"/>
        <v>8355.66</v>
      </c>
      <c r="V204" s="274">
        <v>5166.8</v>
      </c>
      <c r="W204" s="272">
        <v>32766</v>
      </c>
      <c r="X204" s="57">
        <v>15.1</v>
      </c>
      <c r="Y204" s="275"/>
      <c r="Z204" s="266"/>
      <c r="AA204" s="121" t="s">
        <v>165</v>
      </c>
      <c r="AB204" s="56" t="s">
        <v>78</v>
      </c>
      <c r="AC204" s="56" t="s">
        <v>79</v>
      </c>
      <c r="AD204" s="121" t="s">
        <v>45</v>
      </c>
      <c r="AE204" s="115">
        <v>1715</v>
      </c>
      <c r="AF204" s="56"/>
      <c r="AG204" s="56"/>
      <c r="AH204" s="56"/>
      <c r="AI204" s="272" t="s">
        <v>169</v>
      </c>
      <c r="AJ204" s="260"/>
      <c r="AK204" s="272" t="s">
        <v>170</v>
      </c>
      <c r="AL204" s="57" t="s">
        <v>83</v>
      </c>
      <c r="AM204" s="156">
        <v>5536</v>
      </c>
      <c r="AN204" s="115">
        <v>653</v>
      </c>
      <c r="AO204" s="115">
        <v>673</v>
      </c>
      <c r="AP204" s="115">
        <v>210</v>
      </c>
      <c r="AQ204" s="115">
        <v>0</v>
      </c>
      <c r="AR204" s="115">
        <v>1500</v>
      </c>
      <c r="AS204" s="115">
        <v>485</v>
      </c>
      <c r="AT204" s="115">
        <v>501</v>
      </c>
      <c r="AU204" s="125">
        <f>AN204+AO204+AP204+AS204+AT204+AR204</f>
        <v>4022</v>
      </c>
      <c r="AV204" s="279">
        <v>227</v>
      </c>
      <c r="AW204" s="75" t="s">
        <v>84</v>
      </c>
      <c r="AX204" s="30"/>
      <c r="AY204" s="75" t="s">
        <v>85</v>
      </c>
      <c r="AZ204" s="202">
        <v>1872</v>
      </c>
      <c r="BA204" s="75">
        <v>19</v>
      </c>
      <c r="BB204" s="75">
        <v>37</v>
      </c>
      <c r="BC204" s="75">
        <v>31</v>
      </c>
      <c r="BD204" s="34">
        <v>9</v>
      </c>
      <c r="BE204" s="34"/>
      <c r="BF204" s="75">
        <f t="shared" si="24"/>
        <v>887.6</v>
      </c>
      <c r="BG204" s="292">
        <v>0</v>
      </c>
      <c r="BH204" s="109">
        <v>0</v>
      </c>
      <c r="BI204" s="109">
        <v>887.6</v>
      </c>
      <c r="BJ204" s="109">
        <v>0</v>
      </c>
      <c r="BK204" s="56">
        <v>1455.4</v>
      </c>
      <c r="BL204" s="75">
        <v>0</v>
      </c>
      <c r="BM204" s="203">
        <v>21.6</v>
      </c>
    </row>
    <row r="205" spans="1:65" ht="11.25" customHeight="1">
      <c r="A205" s="272">
        <v>68</v>
      </c>
      <c r="B205" s="272" t="s">
        <v>190</v>
      </c>
      <c r="C205" s="125">
        <v>13</v>
      </c>
      <c r="D205" s="272">
        <v>1984</v>
      </c>
      <c r="E205" s="272">
        <v>3</v>
      </c>
      <c r="F205" s="272">
        <v>2</v>
      </c>
      <c r="G205" s="272">
        <v>17</v>
      </c>
      <c r="H205" s="115">
        <v>0</v>
      </c>
      <c r="I205" s="115">
        <v>106.3</v>
      </c>
      <c r="J205" s="56">
        <v>0</v>
      </c>
      <c r="K205" s="56">
        <v>0</v>
      </c>
      <c r="L205" s="125">
        <v>0</v>
      </c>
      <c r="M205" s="56">
        <v>0</v>
      </c>
      <c r="N205" s="56">
        <v>0</v>
      </c>
      <c r="O205" s="56">
        <v>0</v>
      </c>
      <c r="P205" s="56">
        <v>0</v>
      </c>
      <c r="Q205" s="126">
        <v>930</v>
      </c>
      <c r="R205" s="127">
        <v>65.6</v>
      </c>
      <c r="S205" s="117">
        <f>Q205:Q265+R205:R265+O205+P205</f>
        <v>995.6</v>
      </c>
      <c r="T205" s="115">
        <f>I205:I230+J205:J230+K205:K230</f>
        <v>106.3</v>
      </c>
      <c r="U205" s="133">
        <f t="shared" si="29"/>
        <v>1101.8999999999999</v>
      </c>
      <c r="V205" s="274">
        <v>931.6</v>
      </c>
      <c r="W205" s="272">
        <v>4363</v>
      </c>
      <c r="X205" s="57">
        <v>9</v>
      </c>
      <c r="Y205" s="275"/>
      <c r="Z205" s="266"/>
      <c r="AA205" s="121" t="s">
        <v>165</v>
      </c>
      <c r="AB205" s="56" t="s">
        <v>78</v>
      </c>
      <c r="AC205" s="56" t="s">
        <v>79</v>
      </c>
      <c r="AD205" s="121" t="s">
        <v>45</v>
      </c>
      <c r="AE205" s="115"/>
      <c r="AF205" s="56">
        <v>698</v>
      </c>
      <c r="AG205" s="56"/>
      <c r="AH205" s="56"/>
      <c r="AI205" s="272" t="s">
        <v>169</v>
      </c>
      <c r="AJ205" s="115" t="s">
        <v>81</v>
      </c>
      <c r="AK205" s="272" t="s">
        <v>171</v>
      </c>
      <c r="AL205" s="49" t="s">
        <v>107</v>
      </c>
      <c r="AM205" s="156">
        <v>1638</v>
      </c>
      <c r="AN205" s="115">
        <v>170</v>
      </c>
      <c r="AO205" s="115">
        <v>6</v>
      </c>
      <c r="AP205" s="115">
        <v>100</v>
      </c>
      <c r="AQ205" s="115">
        <v>0</v>
      </c>
      <c r="AR205" s="115">
        <v>839</v>
      </c>
      <c r="AS205" s="115">
        <v>30</v>
      </c>
      <c r="AT205" s="115">
        <v>9</v>
      </c>
      <c r="AU205" s="278">
        <f>AT205+AS205+AR205+AQ205+AP205+AO205+AN205</f>
        <v>1154</v>
      </c>
      <c r="AV205" s="279">
        <v>40</v>
      </c>
      <c r="AW205" s="75" t="s">
        <v>84</v>
      </c>
      <c r="AX205" s="30" t="s">
        <v>130</v>
      </c>
      <c r="AY205" s="75" t="s">
        <v>85</v>
      </c>
      <c r="AZ205" s="202">
        <v>504</v>
      </c>
      <c r="BA205" s="75">
        <v>3</v>
      </c>
      <c r="BB205" s="75">
        <v>8</v>
      </c>
      <c r="BC205" s="75">
        <v>6</v>
      </c>
      <c r="BD205" s="34"/>
      <c r="BE205" s="34"/>
      <c r="BF205" s="75">
        <f t="shared" si="24"/>
        <v>106.3</v>
      </c>
      <c r="BG205" s="292">
        <v>0</v>
      </c>
      <c r="BH205" s="109">
        <v>0</v>
      </c>
      <c r="BI205" s="109">
        <v>0</v>
      </c>
      <c r="BJ205" s="109">
        <v>0</v>
      </c>
      <c r="BK205" s="56">
        <v>0</v>
      </c>
      <c r="BL205" s="75">
        <v>484.8</v>
      </c>
      <c r="BM205" s="75">
        <v>0</v>
      </c>
    </row>
    <row r="206" spans="1:65" ht="11.25" customHeight="1">
      <c r="A206" s="272">
        <v>69</v>
      </c>
      <c r="B206" s="297" t="s">
        <v>190</v>
      </c>
      <c r="C206" s="125">
        <v>16</v>
      </c>
      <c r="D206" s="297">
        <v>1984</v>
      </c>
      <c r="E206" s="297">
        <v>5</v>
      </c>
      <c r="F206" s="297">
        <v>9</v>
      </c>
      <c r="G206" s="297">
        <v>114</v>
      </c>
      <c r="H206" s="115">
        <v>0</v>
      </c>
      <c r="I206" s="115">
        <v>634.1</v>
      </c>
      <c r="J206" s="56">
        <v>0</v>
      </c>
      <c r="K206" s="56">
        <v>0</v>
      </c>
      <c r="L206" s="125">
        <v>1281.7</v>
      </c>
      <c r="M206" s="125">
        <v>1281.7</v>
      </c>
      <c r="N206" s="56">
        <v>0</v>
      </c>
      <c r="O206" s="56">
        <v>0</v>
      </c>
      <c r="P206" s="56">
        <v>0</v>
      </c>
      <c r="Q206" s="126">
        <v>6017</v>
      </c>
      <c r="R206" s="127">
        <v>77.3</v>
      </c>
      <c r="S206" s="117">
        <f>Q206:Q266+R206:R266+O206+P206</f>
        <v>6094.3</v>
      </c>
      <c r="T206" s="115">
        <f>I206:I230+J206:J230+K206:K230</f>
        <v>634.1</v>
      </c>
      <c r="U206" s="133">
        <f t="shared" si="29"/>
        <v>8010.1</v>
      </c>
      <c r="V206" s="298">
        <v>6003.5</v>
      </c>
      <c r="W206" s="297">
        <v>31655</v>
      </c>
      <c r="X206" s="299">
        <v>14.8</v>
      </c>
      <c r="Y206" s="300"/>
      <c r="Z206" s="266"/>
      <c r="AA206" s="121" t="s">
        <v>165</v>
      </c>
      <c r="AB206" s="56" t="s">
        <v>78</v>
      </c>
      <c r="AC206" s="56" t="s">
        <v>79</v>
      </c>
      <c r="AD206" s="121" t="s">
        <v>45</v>
      </c>
      <c r="AE206" s="115">
        <v>1744</v>
      </c>
      <c r="AF206" s="56"/>
      <c r="AG206" s="56"/>
      <c r="AH206" s="56"/>
      <c r="AI206" s="297" t="s">
        <v>169</v>
      </c>
      <c r="AJ206" s="115" t="s">
        <v>81</v>
      </c>
      <c r="AK206" s="297" t="s">
        <v>170</v>
      </c>
      <c r="AL206" s="57" t="s">
        <v>83</v>
      </c>
      <c r="AM206" s="156">
        <v>6532</v>
      </c>
      <c r="AN206" s="115">
        <v>524</v>
      </c>
      <c r="AO206" s="115">
        <v>290</v>
      </c>
      <c r="AP206" s="115">
        <v>294</v>
      </c>
      <c r="AQ206" s="115">
        <v>210</v>
      </c>
      <c r="AR206" s="115">
        <v>2084</v>
      </c>
      <c r="AS206" s="115">
        <v>1093</v>
      </c>
      <c r="AT206" s="115">
        <v>326</v>
      </c>
      <c r="AU206" s="278">
        <f>AT206+AS206+AR206+AP206+AO206+AN206</f>
        <v>4611</v>
      </c>
      <c r="AV206" s="301">
        <v>293</v>
      </c>
      <c r="AW206" s="75" t="s">
        <v>84</v>
      </c>
      <c r="AX206" s="30" t="s">
        <v>130</v>
      </c>
      <c r="AY206" s="75" t="s">
        <v>85</v>
      </c>
      <c r="AZ206" s="202">
        <v>727</v>
      </c>
      <c r="BA206" s="75">
        <v>21</v>
      </c>
      <c r="BB206" s="75">
        <v>38</v>
      </c>
      <c r="BC206" s="75">
        <v>36</v>
      </c>
      <c r="BD206" s="34">
        <v>20</v>
      </c>
      <c r="BE206" s="34"/>
      <c r="BF206" s="75">
        <f t="shared" si="24"/>
        <v>634.1</v>
      </c>
      <c r="BG206" s="292">
        <v>0</v>
      </c>
      <c r="BH206" s="109">
        <v>0</v>
      </c>
      <c r="BI206" s="109">
        <v>634.1</v>
      </c>
      <c r="BJ206" s="109">
        <v>0</v>
      </c>
      <c r="BK206" s="125">
        <v>1281.7</v>
      </c>
      <c r="BL206" s="75">
        <v>1916.7</v>
      </c>
      <c r="BM206" s="75">
        <v>25.94</v>
      </c>
    </row>
    <row r="207" spans="1:65" ht="11.25" customHeight="1">
      <c r="A207" s="272">
        <v>70</v>
      </c>
      <c r="B207" s="272" t="s">
        <v>190</v>
      </c>
      <c r="C207" s="125">
        <v>9</v>
      </c>
      <c r="D207" s="272">
        <v>1981</v>
      </c>
      <c r="E207" s="272">
        <v>2</v>
      </c>
      <c r="F207" s="272">
        <v>2</v>
      </c>
      <c r="G207" s="272">
        <v>16</v>
      </c>
      <c r="H207" s="115">
        <v>0</v>
      </c>
      <c r="I207" s="115">
        <v>52.4</v>
      </c>
      <c r="J207" s="56">
        <v>0</v>
      </c>
      <c r="K207" s="56">
        <v>0</v>
      </c>
      <c r="L207" s="125">
        <v>0</v>
      </c>
      <c r="M207" s="56">
        <v>0</v>
      </c>
      <c r="N207" s="56">
        <v>0</v>
      </c>
      <c r="O207" s="56">
        <v>0</v>
      </c>
      <c r="P207" s="56">
        <v>0</v>
      </c>
      <c r="Q207" s="126">
        <v>717.2</v>
      </c>
      <c r="R207" s="127">
        <v>0</v>
      </c>
      <c r="S207" s="117">
        <f>Q207:Q267+R207:R267+O207+P207</f>
        <v>717.2</v>
      </c>
      <c r="T207" s="115">
        <f>I207:I230+J207:J230+K207:K230</f>
        <v>52.4</v>
      </c>
      <c r="U207" s="133">
        <f t="shared" si="29"/>
        <v>769.6</v>
      </c>
      <c r="V207" s="274">
        <v>714.2</v>
      </c>
      <c r="W207" s="272">
        <v>3329</v>
      </c>
      <c r="X207" s="57">
        <v>6.7</v>
      </c>
      <c r="Y207" s="275"/>
      <c r="Z207" s="266"/>
      <c r="AA207" s="121" t="s">
        <v>165</v>
      </c>
      <c r="AB207" s="56" t="s">
        <v>78</v>
      </c>
      <c r="AC207" s="56" t="s">
        <v>79</v>
      </c>
      <c r="AD207" s="121" t="s">
        <v>45</v>
      </c>
      <c r="AE207" s="115"/>
      <c r="AF207" s="56">
        <v>643</v>
      </c>
      <c r="AG207" s="56"/>
      <c r="AH207" s="56"/>
      <c r="AI207" s="272" t="s">
        <v>169</v>
      </c>
      <c r="AJ207" s="115" t="s">
        <v>81</v>
      </c>
      <c r="AK207" s="272" t="s">
        <v>106</v>
      </c>
      <c r="AL207" s="115" t="s">
        <v>109</v>
      </c>
      <c r="AM207" s="156">
        <v>0</v>
      </c>
      <c r="AN207" s="115">
        <v>135</v>
      </c>
      <c r="AO207" s="115">
        <v>6</v>
      </c>
      <c r="AP207" s="115">
        <v>101</v>
      </c>
      <c r="AQ207" s="115">
        <v>0</v>
      </c>
      <c r="AR207" s="115">
        <v>1021</v>
      </c>
      <c r="AS207" s="115">
        <v>16</v>
      </c>
      <c r="AT207" s="115">
        <v>24</v>
      </c>
      <c r="AU207" s="278">
        <f>AT207+AS207+AR207+AQ207+AP207+AO207+AN207</f>
        <v>1303</v>
      </c>
      <c r="AV207" s="279">
        <v>39</v>
      </c>
      <c r="AW207" s="75" t="s">
        <v>84</v>
      </c>
      <c r="AX207" s="75" t="s">
        <v>79</v>
      </c>
      <c r="AY207" s="75" t="s">
        <v>85</v>
      </c>
      <c r="AZ207" s="202">
        <v>583</v>
      </c>
      <c r="BA207" s="75">
        <v>2</v>
      </c>
      <c r="BB207" s="75">
        <v>8</v>
      </c>
      <c r="BC207" s="75">
        <v>6</v>
      </c>
      <c r="BD207" s="34"/>
      <c r="BE207" s="34"/>
      <c r="BF207" s="75">
        <f t="shared" si="24"/>
        <v>52.4</v>
      </c>
      <c r="BG207" s="109">
        <v>0</v>
      </c>
      <c r="BH207" s="109">
        <v>0</v>
      </c>
      <c r="BI207" s="109">
        <v>0</v>
      </c>
      <c r="BJ207" s="109">
        <v>0</v>
      </c>
      <c r="BK207" s="56">
        <v>0</v>
      </c>
      <c r="BL207" s="75">
        <v>496.9</v>
      </c>
      <c r="BM207" s="75">
        <v>0</v>
      </c>
    </row>
    <row r="208" spans="1:65" ht="12" customHeight="1">
      <c r="A208" s="272">
        <v>71</v>
      </c>
      <c r="B208" s="277" t="s">
        <v>191</v>
      </c>
      <c r="C208" s="125">
        <v>6</v>
      </c>
      <c r="D208" s="277">
        <v>1962</v>
      </c>
      <c r="E208" s="277">
        <v>3</v>
      </c>
      <c r="F208" s="277">
        <v>2</v>
      </c>
      <c r="G208" s="277">
        <v>59</v>
      </c>
      <c r="H208" s="115">
        <v>0</v>
      </c>
      <c r="I208" s="115">
        <v>84.5</v>
      </c>
      <c r="J208" s="56">
        <v>0</v>
      </c>
      <c r="K208" s="56">
        <v>0</v>
      </c>
      <c r="L208" s="125">
        <v>461.7</v>
      </c>
      <c r="M208" s="125">
        <v>461.7</v>
      </c>
      <c r="N208" s="56">
        <v>0</v>
      </c>
      <c r="O208" s="56">
        <v>0</v>
      </c>
      <c r="P208" s="56">
        <v>0</v>
      </c>
      <c r="Q208" s="126">
        <v>1281.3</v>
      </c>
      <c r="R208" s="127">
        <v>13.3</v>
      </c>
      <c r="S208" s="117">
        <f>Q208:Q268+R208:R268+O208+P208</f>
        <v>1294.6</v>
      </c>
      <c r="T208" s="115">
        <f>I208:I230+J203:J230+K208:K230</f>
        <v>84.5</v>
      </c>
      <c r="U208" s="133">
        <f t="shared" si="29"/>
        <v>1840.8</v>
      </c>
      <c r="V208" s="302">
        <v>1281.3</v>
      </c>
      <c r="W208" s="277">
        <v>6421</v>
      </c>
      <c r="X208" s="303">
        <v>8.5</v>
      </c>
      <c r="Y208" s="304"/>
      <c r="Z208" s="266"/>
      <c r="AA208" s="121" t="s">
        <v>165</v>
      </c>
      <c r="AB208" s="56" t="s">
        <v>78</v>
      </c>
      <c r="AC208" s="56" t="s">
        <v>79</v>
      </c>
      <c r="AD208" s="121" t="s">
        <v>45</v>
      </c>
      <c r="AE208" s="115"/>
      <c r="AF208" s="56">
        <v>834</v>
      </c>
      <c r="AG208" s="56"/>
      <c r="AH208" s="56"/>
      <c r="AI208" s="277" t="s">
        <v>169</v>
      </c>
      <c r="AJ208" s="115" t="s">
        <v>81</v>
      </c>
      <c r="AK208" s="277" t="s">
        <v>171</v>
      </c>
      <c r="AL208" s="57" t="s">
        <v>83</v>
      </c>
      <c r="AM208" s="156">
        <v>1873</v>
      </c>
      <c r="AN208" s="115">
        <v>247</v>
      </c>
      <c r="AO208" s="115">
        <v>46</v>
      </c>
      <c r="AP208" s="115">
        <v>140</v>
      </c>
      <c r="AQ208" s="115">
        <v>0</v>
      </c>
      <c r="AR208" s="115">
        <v>322</v>
      </c>
      <c r="AS208" s="115">
        <v>1579</v>
      </c>
      <c r="AT208" s="115">
        <v>0</v>
      </c>
      <c r="AU208" s="286">
        <v>2334</v>
      </c>
      <c r="AV208" s="305">
        <v>67</v>
      </c>
      <c r="AW208" s="75" t="s">
        <v>84</v>
      </c>
      <c r="AX208" s="75" t="s">
        <v>79</v>
      </c>
      <c r="AY208" s="75" t="s">
        <v>85</v>
      </c>
      <c r="AZ208" s="202">
        <v>1179</v>
      </c>
      <c r="BA208" s="75">
        <v>31</v>
      </c>
      <c r="BB208" s="75">
        <v>9</v>
      </c>
      <c r="BC208" s="75"/>
      <c r="BD208" s="34"/>
      <c r="BE208" s="34"/>
      <c r="BF208" s="75">
        <f t="shared" si="24"/>
        <v>84.5</v>
      </c>
      <c r="BG208" s="109">
        <v>0</v>
      </c>
      <c r="BH208" s="109">
        <v>0</v>
      </c>
      <c r="BI208" s="109">
        <v>0</v>
      </c>
      <c r="BJ208" s="109">
        <v>0</v>
      </c>
      <c r="BK208" s="125">
        <v>461.7</v>
      </c>
      <c r="BL208" s="75">
        <v>597.3</v>
      </c>
      <c r="BM208" s="75">
        <v>3.96</v>
      </c>
    </row>
    <row r="209" spans="1:65" ht="11.25" customHeight="1">
      <c r="A209" s="272"/>
      <c r="B209" s="306" t="s">
        <v>192</v>
      </c>
      <c r="C209" s="16"/>
      <c r="D209" s="306"/>
      <c r="E209" s="306">
        <f>SUM(E138:E208)</f>
        <v>268</v>
      </c>
      <c r="F209" s="306">
        <f>SUM(F138:F208)</f>
        <v>265</v>
      </c>
      <c r="G209" s="306">
        <f>SUM(G138:G208)</f>
        <v>3908</v>
      </c>
      <c r="H209" s="260">
        <v>0</v>
      </c>
      <c r="I209" s="260">
        <f>SUM(I138:I208)</f>
        <v>17020.1</v>
      </c>
      <c r="J209" s="29">
        <f>SUM(J138:J207)</f>
        <v>1178.5</v>
      </c>
      <c r="K209" s="29">
        <v>0</v>
      </c>
      <c r="L209" s="16">
        <f>SUM(L138:L208)</f>
        <v>41987.09999999998</v>
      </c>
      <c r="M209" s="56"/>
      <c r="N209" s="115"/>
      <c r="O209" s="56"/>
      <c r="P209" s="56"/>
      <c r="Q209" s="261">
        <f>SUM(Q138:Q208)</f>
        <v>169483.40000000002</v>
      </c>
      <c r="R209" s="262">
        <f>SUM(R138:R208)</f>
        <v>11690.459999999997</v>
      </c>
      <c r="S209" s="187">
        <v>185426.2</v>
      </c>
      <c r="T209" s="260">
        <f>I209:I230+J209:J230+K209:K230</f>
        <v>18198.6</v>
      </c>
      <c r="U209" s="264">
        <f>SUM(U138:U208)</f>
        <v>241996.75000000012</v>
      </c>
      <c r="V209" s="307">
        <f>SUM(V138:V208)</f>
        <v>170927.14000000004</v>
      </c>
      <c r="W209" s="306">
        <f>SUM(W138:W208)</f>
        <v>875748</v>
      </c>
      <c r="X209" s="306"/>
      <c r="Y209" s="306"/>
      <c r="Z209" s="266"/>
      <c r="AA209" s="267"/>
      <c r="AB209" s="29"/>
      <c r="AC209" s="29"/>
      <c r="AD209" s="267"/>
      <c r="AE209" s="260">
        <f>SUM(AE138:AE208)</f>
        <v>40594</v>
      </c>
      <c r="AF209" s="308">
        <f>SUM(AF138:AF208)</f>
        <v>29697</v>
      </c>
      <c r="AG209" s="29"/>
      <c r="AH209" s="29">
        <f>SUM(AH138:AH208)</f>
        <v>2094</v>
      </c>
      <c r="AI209" s="260"/>
      <c r="AJ209" s="260"/>
      <c r="AK209" s="260"/>
      <c r="AL209" s="260"/>
      <c r="AM209" s="309">
        <f>SUM(AM138:AM208)</f>
        <v>198280</v>
      </c>
      <c r="AN209" s="260">
        <f>SUM(AN138:AN208)</f>
        <v>17667</v>
      </c>
      <c r="AO209" s="260">
        <f>SUM(AO138:AO168)</f>
        <v>1139.4</v>
      </c>
      <c r="AP209" s="260">
        <f>SUM(AP138:AP208)</f>
        <v>10743</v>
      </c>
      <c r="AQ209" s="260">
        <f>SUM(AQ138:AQ168)</f>
        <v>1214</v>
      </c>
      <c r="AR209" s="260">
        <f>SUM(AR138:AR208)</f>
        <v>94636.6</v>
      </c>
      <c r="AS209" s="260">
        <f>SUM(AS138:AS208)</f>
        <v>8575.7</v>
      </c>
      <c r="AT209" s="260">
        <f>SUM(AT138:AT208)</f>
        <v>6675.5</v>
      </c>
      <c r="AU209" s="310">
        <f>SUM(AU138:AU208)</f>
        <v>147064.86000000002</v>
      </c>
      <c r="AV209" s="306">
        <f>SUM(AV138:AV208)</f>
        <v>8330</v>
      </c>
      <c r="AW209" s="30"/>
      <c r="AX209" s="30"/>
      <c r="AY209" s="75"/>
      <c r="AZ209" s="108">
        <f>SUM(AZ138:AZ208)</f>
        <v>52525</v>
      </c>
      <c r="BA209" s="30">
        <f>SUM(BA138:BA208)</f>
        <v>1283</v>
      </c>
      <c r="BB209" s="30">
        <f>SUM(BB138:BB208)</f>
        <v>1576</v>
      </c>
      <c r="BC209" s="30">
        <f>SUM(BC138:BC208)</f>
        <v>967</v>
      </c>
      <c r="BD209" s="108">
        <f>SUM(BD138:BD208)</f>
        <v>132</v>
      </c>
      <c r="BE209" s="34"/>
      <c r="BF209" s="30">
        <f t="shared" si="24"/>
        <v>18198.6</v>
      </c>
      <c r="BG209" s="109">
        <v>0</v>
      </c>
      <c r="BH209" s="109">
        <v>0</v>
      </c>
      <c r="BI209" s="109">
        <v>0</v>
      </c>
      <c r="BJ209" s="109">
        <v>0</v>
      </c>
      <c r="BK209" s="184">
        <f>SUM(BK138:BK208)</f>
        <v>38501.49999999999</v>
      </c>
      <c r="BL209" s="30">
        <f>SUM(BL138:BL208)</f>
        <v>28857.10000000001</v>
      </c>
      <c r="BM209" s="30">
        <f>SUM(BM138:BM208)</f>
        <v>572.2400000000001</v>
      </c>
    </row>
    <row r="210" spans="1:65" ht="11.25" customHeight="1">
      <c r="A210" s="50">
        <v>1</v>
      </c>
      <c r="B210" s="311" t="s">
        <v>99</v>
      </c>
      <c r="C210" s="312">
        <v>9</v>
      </c>
      <c r="D210" s="313">
        <v>1968</v>
      </c>
      <c r="E210" s="313">
        <v>5</v>
      </c>
      <c r="F210" s="313">
        <v>4</v>
      </c>
      <c r="G210" s="313">
        <v>80</v>
      </c>
      <c r="H210" s="115">
        <v>0</v>
      </c>
      <c r="I210" s="115">
        <v>278.3</v>
      </c>
      <c r="J210" s="56">
        <v>0</v>
      </c>
      <c r="K210" s="56">
        <v>0</v>
      </c>
      <c r="L210" s="314">
        <v>861.4</v>
      </c>
      <c r="M210" s="314">
        <v>861.4</v>
      </c>
      <c r="N210" s="56">
        <v>0</v>
      </c>
      <c r="O210" s="56">
        <v>0</v>
      </c>
      <c r="P210" s="56">
        <v>0</v>
      </c>
      <c r="Q210" s="126">
        <v>3507.3</v>
      </c>
      <c r="R210" s="127">
        <v>0</v>
      </c>
      <c r="S210" s="315">
        <f>O210+P210+Q210+R210</f>
        <v>3507.3</v>
      </c>
      <c r="T210" s="115">
        <v>278.3</v>
      </c>
      <c r="U210" s="133">
        <f>I210+J210+K210+L210+Q210+R210</f>
        <v>4647</v>
      </c>
      <c r="V210" s="316">
        <v>3511.9</v>
      </c>
      <c r="W210" s="313">
        <v>15075</v>
      </c>
      <c r="X210" s="306"/>
      <c r="Y210" s="306"/>
      <c r="Z210" s="266"/>
      <c r="AA210" s="121" t="s">
        <v>165</v>
      </c>
      <c r="AB210" s="56" t="s">
        <v>78</v>
      </c>
      <c r="AC210" s="56" t="s">
        <v>79</v>
      </c>
      <c r="AD210" s="121" t="s">
        <v>45</v>
      </c>
      <c r="AE210" s="115">
        <v>990.61</v>
      </c>
      <c r="AF210" s="308"/>
      <c r="AG210" s="29"/>
      <c r="AH210" s="29"/>
      <c r="AI210" s="277" t="s">
        <v>169</v>
      </c>
      <c r="AJ210" s="115" t="s">
        <v>81</v>
      </c>
      <c r="AK210" s="297" t="s">
        <v>193</v>
      </c>
      <c r="AL210" s="49" t="s">
        <v>107</v>
      </c>
      <c r="AM210" s="156">
        <v>2942</v>
      </c>
      <c r="AN210" s="115">
        <v>211</v>
      </c>
      <c r="AO210" s="115">
        <v>116</v>
      </c>
      <c r="AP210" s="115">
        <v>155</v>
      </c>
      <c r="AQ210" s="115">
        <v>0</v>
      </c>
      <c r="AR210" s="115">
        <v>1451</v>
      </c>
      <c r="AS210" s="115">
        <v>53</v>
      </c>
      <c r="AT210" s="115">
        <v>95</v>
      </c>
      <c r="AU210" s="317">
        <f>AT210+AS210+AR210+AQ210+AP210+AO210+AN210</f>
        <v>2081</v>
      </c>
      <c r="AV210" s="313">
        <v>147</v>
      </c>
      <c r="AW210" s="75" t="s">
        <v>84</v>
      </c>
      <c r="AX210" s="75" t="s">
        <v>79</v>
      </c>
      <c r="AY210" s="75" t="s">
        <v>85</v>
      </c>
      <c r="AZ210" s="202">
        <v>448</v>
      </c>
      <c r="BA210" s="75">
        <v>10</v>
      </c>
      <c r="BB210" s="75">
        <v>58</v>
      </c>
      <c r="BC210" s="75">
        <v>12</v>
      </c>
      <c r="BD210" s="34"/>
      <c r="BE210" s="34"/>
      <c r="BF210" s="75">
        <f t="shared" si="24"/>
        <v>278.3</v>
      </c>
      <c r="BG210" s="109">
        <v>0</v>
      </c>
      <c r="BH210" s="109">
        <v>0</v>
      </c>
      <c r="BI210" s="109">
        <v>0</v>
      </c>
      <c r="BJ210" s="109">
        <v>0</v>
      </c>
      <c r="BK210" s="314">
        <v>861.4</v>
      </c>
      <c r="BL210" s="75">
        <v>0</v>
      </c>
      <c r="BM210" s="75">
        <v>26.2</v>
      </c>
    </row>
    <row r="211" spans="1:65" ht="11.25" customHeight="1">
      <c r="A211" s="50">
        <v>2</v>
      </c>
      <c r="B211" s="318" t="s">
        <v>186</v>
      </c>
      <c r="C211" s="312">
        <v>16</v>
      </c>
      <c r="D211" s="257">
        <v>1967</v>
      </c>
      <c r="E211" s="115">
        <v>5</v>
      </c>
      <c r="F211" s="115">
        <v>4</v>
      </c>
      <c r="G211" s="115">
        <v>84</v>
      </c>
      <c r="H211" s="115">
        <v>0</v>
      </c>
      <c r="I211" s="115">
        <v>274</v>
      </c>
      <c r="J211" s="56">
        <v>0</v>
      </c>
      <c r="K211" s="56">
        <v>0</v>
      </c>
      <c r="L211" s="314">
        <v>868.4</v>
      </c>
      <c r="M211" s="314">
        <v>868.4</v>
      </c>
      <c r="N211" s="56">
        <v>0</v>
      </c>
      <c r="O211" s="56">
        <v>0</v>
      </c>
      <c r="P211" s="56">
        <v>0</v>
      </c>
      <c r="Q211" s="134">
        <v>3529.7</v>
      </c>
      <c r="R211" s="127">
        <v>0</v>
      </c>
      <c r="S211" s="315">
        <f>O211+P211+Q211+R211</f>
        <v>3529.7</v>
      </c>
      <c r="T211" s="115">
        <v>274</v>
      </c>
      <c r="U211" s="133">
        <f>I211+J211+K211+L211+Q211+R211</f>
        <v>4672.1</v>
      </c>
      <c r="V211" s="128">
        <v>3534</v>
      </c>
      <c r="W211" s="319">
        <v>13176</v>
      </c>
      <c r="X211" s="265"/>
      <c r="Y211" s="265"/>
      <c r="Z211" s="266"/>
      <c r="AA211" s="121" t="s">
        <v>165</v>
      </c>
      <c r="AB211" s="56" t="s">
        <v>78</v>
      </c>
      <c r="AC211" s="56" t="s">
        <v>79</v>
      </c>
      <c r="AD211" s="121" t="s">
        <v>45</v>
      </c>
      <c r="AE211" s="115">
        <v>1010.1</v>
      </c>
      <c r="AF211" s="29"/>
      <c r="AG211" s="29"/>
      <c r="AH211" s="29"/>
      <c r="AI211" s="115" t="s">
        <v>194</v>
      </c>
      <c r="AJ211" s="115" t="s">
        <v>81</v>
      </c>
      <c r="AK211" s="297" t="s">
        <v>193</v>
      </c>
      <c r="AL211" s="49" t="s">
        <v>107</v>
      </c>
      <c r="AM211" s="156">
        <v>2372</v>
      </c>
      <c r="AN211" s="115">
        <v>257</v>
      </c>
      <c r="AO211" s="115">
        <v>67</v>
      </c>
      <c r="AP211" s="115">
        <v>274</v>
      </c>
      <c r="AQ211" s="115">
        <v>0</v>
      </c>
      <c r="AR211" s="115">
        <v>384</v>
      </c>
      <c r="AS211" s="115">
        <v>402</v>
      </c>
      <c r="AT211" s="115">
        <v>110</v>
      </c>
      <c r="AU211" s="125">
        <f>AT211+AS211+AR211+AQ211+AP211+AO211+AN211</f>
        <v>1494</v>
      </c>
      <c r="AV211" s="115">
        <v>150</v>
      </c>
      <c r="AW211" s="75" t="s">
        <v>84</v>
      </c>
      <c r="AX211" s="75" t="s">
        <v>79</v>
      </c>
      <c r="AY211" s="75" t="s">
        <v>85</v>
      </c>
      <c r="AZ211" s="202">
        <v>270</v>
      </c>
      <c r="BA211" s="75">
        <v>10</v>
      </c>
      <c r="BB211" s="75">
        <v>55</v>
      </c>
      <c r="BC211" s="75">
        <v>15</v>
      </c>
      <c r="BD211" s="34"/>
      <c r="BE211" s="34"/>
      <c r="BF211" s="75">
        <f t="shared" si="24"/>
        <v>274</v>
      </c>
      <c r="BG211" s="109">
        <v>0</v>
      </c>
      <c r="BH211" s="109">
        <v>0</v>
      </c>
      <c r="BI211" s="109">
        <v>0</v>
      </c>
      <c r="BJ211" s="109">
        <v>0</v>
      </c>
      <c r="BK211" s="314">
        <v>868.4</v>
      </c>
      <c r="BL211" s="75">
        <v>0</v>
      </c>
      <c r="BM211" s="75">
        <v>8.35</v>
      </c>
    </row>
    <row r="212" spans="1:65" ht="11.25" customHeight="1">
      <c r="A212" s="50"/>
      <c r="B212" s="306" t="s">
        <v>192</v>
      </c>
      <c r="C212" s="312"/>
      <c r="D212" s="259"/>
      <c r="E212" s="260"/>
      <c r="F212" s="260">
        <f>SUM(F210:F211)</f>
        <v>8</v>
      </c>
      <c r="G212" s="260">
        <f>SUM(G210:G211)</f>
        <v>164</v>
      </c>
      <c r="H212" s="260"/>
      <c r="I212" s="260">
        <f>SUM(I210:I211)</f>
        <v>552.3</v>
      </c>
      <c r="J212" s="29">
        <v>0</v>
      </c>
      <c r="K212" s="29">
        <v>0</v>
      </c>
      <c r="L212" s="320">
        <f>SUM(L210:L211)</f>
        <v>1729.8</v>
      </c>
      <c r="M212" s="56">
        <v>0</v>
      </c>
      <c r="N212" s="56">
        <v>0</v>
      </c>
      <c r="O212" s="56">
        <v>0</v>
      </c>
      <c r="P212" s="56">
        <v>0</v>
      </c>
      <c r="Q212" s="261">
        <f>SUM(Q210:Q211)</f>
        <v>7037</v>
      </c>
      <c r="R212" s="262">
        <v>0</v>
      </c>
      <c r="S212" s="321">
        <f>O212+P212+Q212+R212</f>
        <v>7037</v>
      </c>
      <c r="T212" s="260">
        <f>SUM(T210:T211)</f>
        <v>552.3</v>
      </c>
      <c r="U212" s="264">
        <f>SUM(U210:U211)</f>
        <v>9319.1</v>
      </c>
      <c r="V212" s="187">
        <f>SUM(V210:V211)</f>
        <v>7045.9</v>
      </c>
      <c r="W212" s="322">
        <f>SUM(W210:W211)</f>
        <v>28251</v>
      </c>
      <c r="X212" s="265"/>
      <c r="Y212" s="265"/>
      <c r="Z212" s="266"/>
      <c r="AA212" s="267"/>
      <c r="AB212" s="29"/>
      <c r="AC212" s="29"/>
      <c r="AD212" s="267"/>
      <c r="AE212" s="260">
        <f>SUM(AE210:AE211)</f>
        <v>2000.71</v>
      </c>
      <c r="AF212" s="29"/>
      <c r="AG212" s="29"/>
      <c r="AH212" s="29"/>
      <c r="AI212" s="260"/>
      <c r="AJ212" s="260"/>
      <c r="AK212" s="260"/>
      <c r="AL212" s="260"/>
      <c r="AM212" s="260">
        <f aca="true" t="shared" si="30" ref="AM212:AV212">SUM(AM210:AM211)</f>
        <v>5314</v>
      </c>
      <c r="AN212" s="16">
        <f t="shared" si="30"/>
        <v>468</v>
      </c>
      <c r="AO212" s="16">
        <f t="shared" si="30"/>
        <v>183</v>
      </c>
      <c r="AP212" s="16">
        <f t="shared" si="30"/>
        <v>429</v>
      </c>
      <c r="AQ212" s="16">
        <f t="shared" si="30"/>
        <v>0</v>
      </c>
      <c r="AR212" s="16">
        <f t="shared" si="30"/>
        <v>1835</v>
      </c>
      <c r="AS212" s="16">
        <f t="shared" si="30"/>
        <v>455</v>
      </c>
      <c r="AT212" s="16">
        <f t="shared" si="30"/>
        <v>205</v>
      </c>
      <c r="AU212" s="310">
        <f t="shared" si="30"/>
        <v>3575</v>
      </c>
      <c r="AV212" s="16">
        <f t="shared" si="30"/>
        <v>297</v>
      </c>
      <c r="AW212" s="30"/>
      <c r="AX212" s="30"/>
      <c r="AY212" s="269"/>
      <c r="AZ212" s="323">
        <f>SUM(AZ210:AZ211)</f>
        <v>718</v>
      </c>
      <c r="BA212" s="30">
        <f>SUM(BA210:BA211)</f>
        <v>20</v>
      </c>
      <c r="BB212" s="30">
        <f>SUM(BB210:BB211)</f>
        <v>113</v>
      </c>
      <c r="BC212" s="30">
        <f>SUM(BC210:BC211)</f>
        <v>27</v>
      </c>
      <c r="BD212" s="75"/>
      <c r="BE212" s="34"/>
      <c r="BF212" s="30">
        <f t="shared" si="24"/>
        <v>552.3</v>
      </c>
      <c r="BG212" s="109">
        <v>0</v>
      </c>
      <c r="BH212" s="109">
        <v>0</v>
      </c>
      <c r="BI212" s="109">
        <v>0</v>
      </c>
      <c r="BJ212" s="109">
        <v>0</v>
      </c>
      <c r="BK212" s="30">
        <f>SUM(BK210:BK211)</f>
        <v>1729.8</v>
      </c>
      <c r="BL212" s="30"/>
      <c r="BM212" s="30">
        <f>SUM(BM210:BM211)</f>
        <v>34.55</v>
      </c>
    </row>
    <row r="213" spans="1:57" ht="11.25" customHeight="1">
      <c r="A213" s="88"/>
      <c r="B213" s="324"/>
      <c r="C213" s="325"/>
      <c r="D213" s="326"/>
      <c r="E213" s="327"/>
      <c r="F213" s="327"/>
      <c r="G213" s="327"/>
      <c r="H213" s="327"/>
      <c r="I213" s="327"/>
      <c r="J213" s="198"/>
      <c r="K213" s="198"/>
      <c r="L213" s="328"/>
      <c r="M213" s="198"/>
      <c r="N213" s="327"/>
      <c r="O213" s="198"/>
      <c r="P213" s="198"/>
      <c r="Q213" s="329"/>
      <c r="R213" s="330"/>
      <c r="S213" s="331"/>
      <c r="T213" s="327"/>
      <c r="U213" s="327"/>
      <c r="V213" s="196"/>
      <c r="W213" s="332"/>
      <c r="X213" s="332"/>
      <c r="Y213" s="332"/>
      <c r="Z213" s="333"/>
      <c r="AA213" s="334"/>
      <c r="AB213" s="198"/>
      <c r="AC213" s="198"/>
      <c r="AD213" s="334"/>
      <c r="AE213" s="327"/>
      <c r="AF213" s="198"/>
      <c r="AG213" s="198"/>
      <c r="AH213" s="198"/>
      <c r="AI213" s="327"/>
      <c r="AJ213" s="327"/>
      <c r="AK213" s="327"/>
      <c r="AL213" s="327"/>
      <c r="AM213" s="327"/>
      <c r="AN213" s="327"/>
      <c r="AO213" s="327"/>
      <c r="AP213" s="327"/>
      <c r="AQ213" s="327"/>
      <c r="AR213" s="327"/>
      <c r="AS213" s="327"/>
      <c r="AT213" s="327"/>
      <c r="AU213" s="327"/>
      <c r="AV213" s="327"/>
      <c r="AW213" s="201"/>
      <c r="AX213" s="201"/>
      <c r="AY213" s="271"/>
      <c r="AZ213" s="271"/>
      <c r="BC213" s="43"/>
      <c r="BD213" s="43"/>
      <c r="BE213" s="43"/>
    </row>
    <row r="214" spans="9:57" ht="12.75">
      <c r="I214" s="335" t="s">
        <v>195</v>
      </c>
      <c r="J214" s="336"/>
      <c r="K214" s="336"/>
      <c r="L214" s="337"/>
      <c r="M214" s="336"/>
      <c r="N214" s="336"/>
      <c r="O214" s="336"/>
      <c r="P214" s="336"/>
      <c r="Q214" s="336"/>
      <c r="R214" s="338"/>
      <c r="S214" s="339"/>
      <c r="T214" s="336"/>
      <c r="U214" s="336"/>
      <c r="V214" s="339"/>
      <c r="BC214" s="43"/>
      <c r="BD214" s="43"/>
      <c r="BE214" s="43"/>
    </row>
    <row r="215" spans="1:65" s="341" customFormat="1" ht="17.25" customHeight="1">
      <c r="A215" s="365" t="s">
        <v>0</v>
      </c>
      <c r="B215" s="366" t="s">
        <v>1</v>
      </c>
      <c r="C215" s="367" t="s">
        <v>2</v>
      </c>
      <c r="D215" s="368" t="s">
        <v>3</v>
      </c>
      <c r="E215" s="369" t="s">
        <v>4</v>
      </c>
      <c r="F215" s="369"/>
      <c r="G215" s="369"/>
      <c r="H215" s="369"/>
      <c r="I215" s="369" t="s">
        <v>5</v>
      </c>
      <c r="J215" s="369"/>
      <c r="K215" s="369"/>
      <c r="L215" s="369"/>
      <c r="M215" s="369"/>
      <c r="N215" s="369"/>
      <c r="O215" s="369"/>
      <c r="P215" s="369"/>
      <c r="Q215" s="369"/>
      <c r="R215" s="369"/>
      <c r="S215" s="390" t="s">
        <v>196</v>
      </c>
      <c r="T215" s="365" t="s">
        <v>40</v>
      </c>
      <c r="U215" s="340"/>
      <c r="V215" s="390" t="s">
        <v>197</v>
      </c>
      <c r="W215" s="371" t="s">
        <v>6</v>
      </c>
      <c r="X215" s="372" t="s">
        <v>7</v>
      </c>
      <c r="Y215" s="373" t="s">
        <v>8</v>
      </c>
      <c r="Z215" s="374" t="s">
        <v>9</v>
      </c>
      <c r="AA215" s="374"/>
      <c r="AB215" s="375" t="s">
        <v>10</v>
      </c>
      <c r="AC215" s="375"/>
      <c r="AD215" s="376" t="s">
        <v>11</v>
      </c>
      <c r="AE215" s="377" t="s">
        <v>12</v>
      </c>
      <c r="AF215" s="377"/>
      <c r="AG215" s="377"/>
      <c r="AH215" s="377"/>
      <c r="AI215" s="377" t="s">
        <v>13</v>
      </c>
      <c r="AJ215" s="377"/>
      <c r="AK215" s="377"/>
      <c r="AL215" s="378" t="s">
        <v>14</v>
      </c>
      <c r="AM215" s="365" t="s">
        <v>15</v>
      </c>
      <c r="AN215" s="377" t="s">
        <v>16</v>
      </c>
      <c r="AO215" s="377"/>
      <c r="AP215" s="377"/>
      <c r="AQ215" s="377"/>
      <c r="AR215" s="377"/>
      <c r="AS215" s="377"/>
      <c r="AT215" s="377"/>
      <c r="AU215" s="377"/>
      <c r="AV215" s="396" t="s">
        <v>17</v>
      </c>
      <c r="AW215" s="379" t="s">
        <v>18</v>
      </c>
      <c r="AX215" s="379" t="s">
        <v>19</v>
      </c>
      <c r="AY215" s="379" t="s">
        <v>20</v>
      </c>
      <c r="AZ215" s="378" t="s">
        <v>21</v>
      </c>
      <c r="BA215" s="397" t="s">
        <v>22</v>
      </c>
      <c r="BB215" s="397"/>
      <c r="BC215" s="397"/>
      <c r="BD215" s="397"/>
      <c r="BE215" s="269"/>
      <c r="BF215" s="383" t="s">
        <v>23</v>
      </c>
      <c r="BG215" s="385" t="s">
        <v>24</v>
      </c>
      <c r="BH215" s="385" t="s">
        <v>25</v>
      </c>
      <c r="BI215" s="385" t="s">
        <v>26</v>
      </c>
      <c r="BJ215" s="386" t="s">
        <v>27</v>
      </c>
      <c r="BK215" s="398" t="s">
        <v>28</v>
      </c>
      <c r="BL215" s="398" t="s">
        <v>29</v>
      </c>
      <c r="BM215" s="398" t="s">
        <v>30</v>
      </c>
    </row>
    <row r="216" spans="1:65" s="341" customFormat="1" ht="17.25" customHeight="1">
      <c r="A216" s="365"/>
      <c r="B216" s="366"/>
      <c r="C216" s="367"/>
      <c r="D216" s="368"/>
      <c r="E216" s="366" t="s">
        <v>31</v>
      </c>
      <c r="F216" s="366" t="s">
        <v>32</v>
      </c>
      <c r="G216" s="366" t="s">
        <v>33</v>
      </c>
      <c r="H216" s="366" t="s">
        <v>34</v>
      </c>
      <c r="I216" s="387" t="s">
        <v>35</v>
      </c>
      <c r="J216" s="387" t="s">
        <v>36</v>
      </c>
      <c r="K216" s="387" t="s">
        <v>34</v>
      </c>
      <c r="L216" s="365" t="s">
        <v>65</v>
      </c>
      <c r="M216" s="377" t="s">
        <v>84</v>
      </c>
      <c r="N216" s="377"/>
      <c r="O216" s="377"/>
      <c r="P216" s="377"/>
      <c r="Q216" s="365" t="s">
        <v>38</v>
      </c>
      <c r="R216" s="388" t="s">
        <v>39</v>
      </c>
      <c r="S216" s="390"/>
      <c r="T216" s="365"/>
      <c r="U216" s="342"/>
      <c r="V216" s="390"/>
      <c r="W216" s="371"/>
      <c r="X216" s="372"/>
      <c r="Y216" s="373"/>
      <c r="Z216" s="391" t="s">
        <v>43</v>
      </c>
      <c r="AA216" s="391" t="s">
        <v>44</v>
      </c>
      <c r="AB216" s="391" t="s">
        <v>45</v>
      </c>
      <c r="AC216" s="391" t="s">
        <v>46</v>
      </c>
      <c r="AD216" s="376"/>
      <c r="AE216" s="387" t="s">
        <v>47</v>
      </c>
      <c r="AF216" s="387" t="s">
        <v>48</v>
      </c>
      <c r="AG216" s="387" t="s">
        <v>49</v>
      </c>
      <c r="AH216" s="387" t="s">
        <v>50</v>
      </c>
      <c r="AI216" s="387" t="s">
        <v>51</v>
      </c>
      <c r="AJ216" s="387" t="s">
        <v>52</v>
      </c>
      <c r="AK216" s="387" t="s">
        <v>53</v>
      </c>
      <c r="AL216" s="378"/>
      <c r="AM216" s="365"/>
      <c r="AN216" s="374" t="s">
        <v>54</v>
      </c>
      <c r="AO216" s="374"/>
      <c r="AP216" s="387" t="s">
        <v>55</v>
      </c>
      <c r="AQ216" s="365" t="s">
        <v>56</v>
      </c>
      <c r="AR216" s="387" t="s">
        <v>57</v>
      </c>
      <c r="AS216" s="374" t="s">
        <v>58</v>
      </c>
      <c r="AT216" s="374"/>
      <c r="AU216" s="399" t="s">
        <v>59</v>
      </c>
      <c r="AV216" s="396"/>
      <c r="AW216" s="379"/>
      <c r="AX216" s="379"/>
      <c r="AY216" s="379"/>
      <c r="AZ216" s="378"/>
      <c r="BA216" s="400" t="s">
        <v>60</v>
      </c>
      <c r="BB216" s="392" t="s">
        <v>61</v>
      </c>
      <c r="BC216" s="392" t="s">
        <v>62</v>
      </c>
      <c r="BD216" s="393" t="s">
        <v>63</v>
      </c>
      <c r="BE216" s="269"/>
      <c r="BF216" s="383"/>
      <c r="BG216" s="385"/>
      <c r="BH216" s="385"/>
      <c r="BI216" s="385"/>
      <c r="BJ216" s="386"/>
      <c r="BK216" s="398"/>
      <c r="BL216" s="398"/>
      <c r="BM216" s="398"/>
    </row>
    <row r="217" spans="1:65" s="341" customFormat="1" ht="60" customHeight="1">
      <c r="A217" s="365"/>
      <c r="B217" s="366"/>
      <c r="C217" s="367"/>
      <c r="D217" s="368"/>
      <c r="E217" s="366"/>
      <c r="F217" s="366"/>
      <c r="G217" s="366"/>
      <c r="H217" s="366"/>
      <c r="I217" s="387"/>
      <c r="J217" s="387"/>
      <c r="K217" s="387"/>
      <c r="L217" s="365"/>
      <c r="M217" s="19" t="s">
        <v>28</v>
      </c>
      <c r="N217" s="20" t="s">
        <v>198</v>
      </c>
      <c r="O217" s="19" t="s">
        <v>199</v>
      </c>
      <c r="P217" s="19" t="s">
        <v>200</v>
      </c>
      <c r="Q217" s="365"/>
      <c r="R217" s="388"/>
      <c r="S217" s="390"/>
      <c r="T217" s="365"/>
      <c r="U217" s="19"/>
      <c r="V217" s="390"/>
      <c r="W217" s="371"/>
      <c r="X217" s="372"/>
      <c r="Y217" s="373"/>
      <c r="Z217" s="391"/>
      <c r="AA217" s="391"/>
      <c r="AB217" s="391"/>
      <c r="AC217" s="391"/>
      <c r="AD217" s="376"/>
      <c r="AE217" s="387"/>
      <c r="AF217" s="387"/>
      <c r="AG217" s="387"/>
      <c r="AH217" s="387"/>
      <c r="AI217" s="387"/>
      <c r="AJ217" s="387"/>
      <c r="AK217" s="387"/>
      <c r="AL217" s="378"/>
      <c r="AM217" s="365"/>
      <c r="AN217" s="17" t="s">
        <v>70</v>
      </c>
      <c r="AO217" s="17" t="s">
        <v>201</v>
      </c>
      <c r="AP217" s="387"/>
      <c r="AQ217" s="365"/>
      <c r="AR217" s="387"/>
      <c r="AS217" s="17" t="s">
        <v>72</v>
      </c>
      <c r="AT217" s="17" t="s">
        <v>73</v>
      </c>
      <c r="AU217" s="399"/>
      <c r="AV217" s="396"/>
      <c r="AW217" s="379"/>
      <c r="AX217" s="379"/>
      <c r="AY217" s="379"/>
      <c r="AZ217" s="378"/>
      <c r="BA217" s="400"/>
      <c r="BB217" s="392"/>
      <c r="BC217" s="392"/>
      <c r="BD217" s="393"/>
      <c r="BE217" s="269"/>
      <c r="BF217" s="383"/>
      <c r="BG217" s="385"/>
      <c r="BH217" s="385"/>
      <c r="BI217" s="385"/>
      <c r="BJ217" s="386"/>
      <c r="BK217" s="398"/>
      <c r="BL217" s="398"/>
      <c r="BM217" s="398"/>
    </row>
    <row r="218" spans="1:65" s="343" customFormat="1" ht="9.75">
      <c r="A218" s="14">
        <v>1</v>
      </c>
      <c r="B218" s="13">
        <v>2</v>
      </c>
      <c r="C218" s="22">
        <v>3</v>
      </c>
      <c r="D218" s="23">
        <v>4</v>
      </c>
      <c r="E218" s="13">
        <v>5</v>
      </c>
      <c r="F218" s="13">
        <v>6</v>
      </c>
      <c r="G218" s="13">
        <v>7</v>
      </c>
      <c r="H218" s="13">
        <v>8</v>
      </c>
      <c r="I218" s="16">
        <v>9</v>
      </c>
      <c r="J218" s="16">
        <v>10</v>
      </c>
      <c r="K218" s="16">
        <v>11</v>
      </c>
      <c r="L218" s="14">
        <v>12</v>
      </c>
      <c r="M218" s="14">
        <v>13</v>
      </c>
      <c r="N218" s="24">
        <v>14</v>
      </c>
      <c r="O218" s="14">
        <v>15</v>
      </c>
      <c r="P218" s="14">
        <v>16</v>
      </c>
      <c r="Q218" s="14">
        <v>17</v>
      </c>
      <c r="R218" s="25">
        <v>18</v>
      </c>
      <c r="S218" s="26">
        <v>19</v>
      </c>
      <c r="T218" s="14">
        <v>20</v>
      </c>
      <c r="U218" s="15">
        <v>21</v>
      </c>
      <c r="V218" s="15">
        <v>22</v>
      </c>
      <c r="W218" s="15">
        <v>23</v>
      </c>
      <c r="X218" s="15">
        <v>24</v>
      </c>
      <c r="Y218" s="28">
        <v>25</v>
      </c>
      <c r="Z218" s="28">
        <v>26</v>
      </c>
      <c r="AA218" s="29">
        <v>27</v>
      </c>
      <c r="AB218" s="29">
        <v>28</v>
      </c>
      <c r="AC218" s="29">
        <v>29</v>
      </c>
      <c r="AD218" s="29">
        <v>30</v>
      </c>
      <c r="AE218" s="29">
        <v>31</v>
      </c>
      <c r="AF218" s="29">
        <v>32</v>
      </c>
      <c r="AG218" s="29"/>
      <c r="AH218" s="29"/>
      <c r="AI218" s="30">
        <v>33</v>
      </c>
      <c r="AJ218" s="30">
        <v>34</v>
      </c>
      <c r="AK218" s="30">
        <v>35</v>
      </c>
      <c r="AL218" s="30">
        <v>36</v>
      </c>
      <c r="AM218" s="30">
        <v>37</v>
      </c>
      <c r="AN218" s="30">
        <v>38</v>
      </c>
      <c r="AO218" s="30">
        <v>39</v>
      </c>
      <c r="AP218" s="30">
        <v>40</v>
      </c>
      <c r="AQ218" s="30">
        <v>41</v>
      </c>
      <c r="AR218" s="27">
        <v>48</v>
      </c>
      <c r="AS218" s="32">
        <v>49</v>
      </c>
      <c r="AT218" s="31">
        <v>50</v>
      </c>
      <c r="AU218" s="75">
        <v>51</v>
      </c>
      <c r="AV218" s="75">
        <v>52</v>
      </c>
      <c r="AW218" s="75">
        <v>53</v>
      </c>
      <c r="AX218" s="75">
        <v>54</v>
      </c>
      <c r="AY218" s="75">
        <v>55</v>
      </c>
      <c r="AZ218" s="31">
        <v>56</v>
      </c>
      <c r="BA218" s="30">
        <v>57</v>
      </c>
      <c r="BB218" s="30">
        <v>58</v>
      </c>
      <c r="BC218" s="30">
        <v>59</v>
      </c>
      <c r="BD218" s="108">
        <v>60</v>
      </c>
      <c r="BE218" s="30">
        <v>61</v>
      </c>
      <c r="BF218" s="30">
        <v>62</v>
      </c>
      <c r="BG218" s="30">
        <v>63</v>
      </c>
      <c r="BH218" s="30">
        <v>64</v>
      </c>
      <c r="BI218" s="30">
        <v>65</v>
      </c>
      <c r="BJ218" s="30">
        <v>66</v>
      </c>
      <c r="BK218" s="30">
        <v>67</v>
      </c>
      <c r="BL218" s="30">
        <v>68</v>
      </c>
      <c r="BM218" s="30">
        <v>69</v>
      </c>
    </row>
    <row r="219" spans="1:65" s="341" customFormat="1" ht="12.75">
      <c r="A219" s="56">
        <v>1</v>
      </c>
      <c r="B219" s="75" t="s">
        <v>202</v>
      </c>
      <c r="C219" s="22">
        <v>8</v>
      </c>
      <c r="D219" s="66">
        <v>1965</v>
      </c>
      <c r="E219" s="75">
        <v>2</v>
      </c>
      <c r="F219" s="75">
        <v>3</v>
      </c>
      <c r="G219" s="66">
        <v>12</v>
      </c>
      <c r="H219" s="75">
        <v>0</v>
      </c>
      <c r="I219" s="56">
        <v>69</v>
      </c>
      <c r="J219" s="56">
        <v>0</v>
      </c>
      <c r="K219" s="56">
        <v>0</v>
      </c>
      <c r="L219" s="50">
        <v>0</v>
      </c>
      <c r="M219" s="50">
        <v>0</v>
      </c>
      <c r="N219" s="56">
        <v>0</v>
      </c>
      <c r="O219" s="56">
        <v>0</v>
      </c>
      <c r="P219" s="56">
        <v>0</v>
      </c>
      <c r="Q219" s="56">
        <v>552.2</v>
      </c>
      <c r="R219" s="70">
        <v>0</v>
      </c>
      <c r="S219" s="71">
        <v>552.2</v>
      </c>
      <c r="T219" s="56">
        <f>I219:I228+J219:J228+K219:K228</f>
        <v>69</v>
      </c>
      <c r="U219" s="56">
        <f>I219:I228+J219:J228+K219:K228+L219:L228+Q219:Q228+R219:R228</f>
        <v>621.2</v>
      </c>
      <c r="V219" s="56">
        <v>552.2</v>
      </c>
      <c r="W219" s="56">
        <v>3257</v>
      </c>
      <c r="X219" s="56">
        <v>5.4</v>
      </c>
      <c r="Y219" s="66">
        <v>38</v>
      </c>
      <c r="Z219" s="56" t="s">
        <v>43</v>
      </c>
      <c r="AA219" s="56" t="s">
        <v>79</v>
      </c>
      <c r="AB219" s="56" t="s">
        <v>45</v>
      </c>
      <c r="AC219" s="56" t="s">
        <v>79</v>
      </c>
      <c r="AD219" s="56" t="s">
        <v>142</v>
      </c>
      <c r="AE219" s="183"/>
      <c r="AF219" s="56">
        <v>608</v>
      </c>
      <c r="AG219" s="56"/>
      <c r="AH219" s="105"/>
      <c r="AI219" s="56" t="s">
        <v>88</v>
      </c>
      <c r="AJ219" s="56" t="s">
        <v>81</v>
      </c>
      <c r="AK219" s="56" t="s">
        <v>181</v>
      </c>
      <c r="AL219" s="49" t="s">
        <v>107</v>
      </c>
      <c r="AM219" s="56">
        <v>1669</v>
      </c>
      <c r="AN219" s="75">
        <v>211</v>
      </c>
      <c r="AO219" s="75">
        <v>9</v>
      </c>
      <c r="AP219" s="75">
        <v>90</v>
      </c>
      <c r="AQ219" s="75">
        <v>0</v>
      </c>
      <c r="AR219" s="75">
        <v>0</v>
      </c>
      <c r="AS219" s="75">
        <v>360</v>
      </c>
      <c r="AT219" s="75">
        <v>0</v>
      </c>
      <c r="AU219" s="75">
        <f>AN219+AO219+AP219+AQ219+AR219+AS219+AT219</f>
        <v>670</v>
      </c>
      <c r="AV219" s="56">
        <v>26</v>
      </c>
      <c r="AW219" s="75" t="s">
        <v>203</v>
      </c>
      <c r="AX219" s="75" t="s">
        <v>79</v>
      </c>
      <c r="AY219" s="75" t="s">
        <v>204</v>
      </c>
      <c r="AZ219" s="75"/>
      <c r="BA219" s="75">
        <v>2</v>
      </c>
      <c r="BB219" s="75">
        <v>6</v>
      </c>
      <c r="BC219" s="75">
        <v>4</v>
      </c>
      <c r="BD219" s="34"/>
      <c r="BE219" s="75"/>
      <c r="BF219" s="75">
        <v>69</v>
      </c>
      <c r="BG219" s="56">
        <v>0</v>
      </c>
      <c r="BH219" s="56">
        <v>0</v>
      </c>
      <c r="BI219" s="56">
        <v>0</v>
      </c>
      <c r="BJ219" s="56">
        <v>0</v>
      </c>
      <c r="BK219" s="50">
        <v>0</v>
      </c>
      <c r="BL219" s="75">
        <v>434.3</v>
      </c>
      <c r="BM219" s="75">
        <v>5.94</v>
      </c>
    </row>
    <row r="220" spans="1:65" ht="12.75">
      <c r="A220" s="56">
        <v>2</v>
      </c>
      <c r="B220" s="75" t="s">
        <v>205</v>
      </c>
      <c r="C220" s="75">
        <v>6</v>
      </c>
      <c r="D220" s="66">
        <v>1965</v>
      </c>
      <c r="E220" s="75">
        <v>2</v>
      </c>
      <c r="F220" s="75">
        <v>3</v>
      </c>
      <c r="G220" s="66">
        <v>12</v>
      </c>
      <c r="H220" s="75">
        <v>0</v>
      </c>
      <c r="I220" s="56">
        <v>69</v>
      </c>
      <c r="J220" s="56">
        <v>0</v>
      </c>
      <c r="K220" s="56">
        <v>0</v>
      </c>
      <c r="L220" s="50">
        <v>0</v>
      </c>
      <c r="M220" s="50">
        <v>0</v>
      </c>
      <c r="N220" s="56">
        <v>0</v>
      </c>
      <c r="O220" s="56">
        <v>0</v>
      </c>
      <c r="P220" s="56">
        <v>0</v>
      </c>
      <c r="Q220" s="56">
        <v>550.2</v>
      </c>
      <c r="R220" s="70">
        <v>0</v>
      </c>
      <c r="S220" s="71">
        <f>Q220:Q229+R220:R229+O220+P220</f>
        <v>550.2</v>
      </c>
      <c r="T220" s="56">
        <f>I220:I229+J220:J229+K220:K229</f>
        <v>69</v>
      </c>
      <c r="U220" s="56">
        <f>I220:I229+J220:J229+K220:K229+L220:L229+Q220:Q229+R220:R229</f>
        <v>619.2</v>
      </c>
      <c r="V220" s="56">
        <v>550.2</v>
      </c>
      <c r="W220" s="56">
        <v>3257</v>
      </c>
      <c r="X220" s="56">
        <v>5.4</v>
      </c>
      <c r="Y220" s="66">
        <v>38</v>
      </c>
      <c r="Z220" s="56" t="s">
        <v>43</v>
      </c>
      <c r="AA220" s="56" t="s">
        <v>79</v>
      </c>
      <c r="AB220" s="56" t="s">
        <v>45</v>
      </c>
      <c r="AC220" s="56" t="s">
        <v>79</v>
      </c>
      <c r="AD220" s="56" t="s">
        <v>142</v>
      </c>
      <c r="AE220" s="183"/>
      <c r="AF220" s="56">
        <v>608</v>
      </c>
      <c r="AG220" s="56"/>
      <c r="AH220" s="105"/>
      <c r="AI220" s="56" t="s">
        <v>88</v>
      </c>
      <c r="AJ220" s="56" t="s">
        <v>81</v>
      </c>
      <c r="AK220" s="56" t="s">
        <v>106</v>
      </c>
      <c r="AL220" s="49" t="s">
        <v>107</v>
      </c>
      <c r="AM220" s="56">
        <v>1538</v>
      </c>
      <c r="AN220" s="75">
        <v>140</v>
      </c>
      <c r="AO220" s="75">
        <v>9</v>
      </c>
      <c r="AP220" s="75">
        <v>90</v>
      </c>
      <c r="AQ220" s="75">
        <v>79</v>
      </c>
      <c r="AR220" s="75">
        <v>0</v>
      </c>
      <c r="AS220" s="75">
        <v>340</v>
      </c>
      <c r="AT220" s="75">
        <v>0</v>
      </c>
      <c r="AU220" s="75">
        <f>AN220+AO220+AP220+AQ220+AR220+AS220+AT220</f>
        <v>658</v>
      </c>
      <c r="AV220" s="56">
        <v>26</v>
      </c>
      <c r="AW220" s="75" t="s">
        <v>203</v>
      </c>
      <c r="AX220" s="75" t="s">
        <v>79</v>
      </c>
      <c r="AY220" s="75" t="s">
        <v>204</v>
      </c>
      <c r="AZ220" s="75"/>
      <c r="BA220" s="75">
        <v>2</v>
      </c>
      <c r="BB220" s="75">
        <v>6</v>
      </c>
      <c r="BC220" s="75">
        <v>4</v>
      </c>
      <c r="BD220" s="34"/>
      <c r="BE220" s="75"/>
      <c r="BF220" s="75">
        <v>69</v>
      </c>
      <c r="BG220" s="56">
        <v>0</v>
      </c>
      <c r="BH220" s="56">
        <v>0</v>
      </c>
      <c r="BI220" s="56">
        <v>0</v>
      </c>
      <c r="BJ220" s="56">
        <v>0</v>
      </c>
      <c r="BK220" s="50">
        <v>0</v>
      </c>
      <c r="BL220" s="75">
        <v>434.3</v>
      </c>
      <c r="BM220" s="75">
        <v>5.94</v>
      </c>
    </row>
    <row r="221" spans="1:65" ht="12.75">
      <c r="A221" s="56">
        <v>3</v>
      </c>
      <c r="B221" s="75" t="s">
        <v>206</v>
      </c>
      <c r="C221" s="75">
        <v>4</v>
      </c>
      <c r="D221" s="66">
        <v>1965</v>
      </c>
      <c r="E221" s="75">
        <v>2</v>
      </c>
      <c r="F221" s="75">
        <v>3</v>
      </c>
      <c r="G221" s="66">
        <v>12</v>
      </c>
      <c r="H221" s="75">
        <v>0</v>
      </c>
      <c r="I221" s="56">
        <v>69</v>
      </c>
      <c r="J221" s="56">
        <v>0</v>
      </c>
      <c r="K221" s="56">
        <v>0</v>
      </c>
      <c r="L221" s="50">
        <v>0</v>
      </c>
      <c r="M221" s="50">
        <v>0</v>
      </c>
      <c r="N221" s="56">
        <v>0</v>
      </c>
      <c r="O221" s="56">
        <v>0</v>
      </c>
      <c r="P221" s="56">
        <v>0</v>
      </c>
      <c r="Q221" s="56">
        <v>544.1</v>
      </c>
      <c r="R221" s="70">
        <v>0</v>
      </c>
      <c r="S221" s="71">
        <f>Q221:Q230+R221:R230+O221+P221</f>
        <v>544.1</v>
      </c>
      <c r="T221" s="56">
        <f>I221:I230+J221:J230+K221:K230</f>
        <v>69</v>
      </c>
      <c r="U221" s="56">
        <f>I221:I230+J221:J230+K221:K230+L221:L230+Q221:Q230+R221:R230</f>
        <v>613.1</v>
      </c>
      <c r="V221" s="56">
        <v>551.2</v>
      </c>
      <c r="W221" s="56">
        <v>3257</v>
      </c>
      <c r="X221" s="56">
        <v>5.4</v>
      </c>
      <c r="Y221" s="66">
        <v>38</v>
      </c>
      <c r="Z221" s="56" t="s">
        <v>43</v>
      </c>
      <c r="AA221" s="56" t="s">
        <v>79</v>
      </c>
      <c r="AB221" s="56" t="s">
        <v>45</v>
      </c>
      <c r="AC221" s="56" t="s">
        <v>79</v>
      </c>
      <c r="AD221" s="56" t="s">
        <v>142</v>
      </c>
      <c r="AE221" s="183"/>
      <c r="AF221" s="56">
        <v>608</v>
      </c>
      <c r="AG221" s="56"/>
      <c r="AH221" s="105"/>
      <c r="AI221" s="56" t="s">
        <v>88</v>
      </c>
      <c r="AJ221" s="56" t="s">
        <v>81</v>
      </c>
      <c r="AK221" s="56" t="s">
        <v>106</v>
      </c>
      <c r="AL221" s="49" t="s">
        <v>107</v>
      </c>
      <c r="AM221" s="56">
        <v>1615</v>
      </c>
      <c r="AN221" s="75">
        <f>+AP221+AS221</f>
        <v>363</v>
      </c>
      <c r="AO221" s="75">
        <v>0</v>
      </c>
      <c r="AP221" s="75">
        <v>90</v>
      </c>
      <c r="AQ221" s="75">
        <v>0</v>
      </c>
      <c r="AR221" s="75">
        <v>0</v>
      </c>
      <c r="AS221" s="75">
        <v>273</v>
      </c>
      <c r="AT221" s="75">
        <v>0</v>
      </c>
      <c r="AU221" s="75">
        <f>AN221+AP221+AS221</f>
        <v>726</v>
      </c>
      <c r="AV221" s="56">
        <v>20</v>
      </c>
      <c r="AW221" s="75" t="s">
        <v>203</v>
      </c>
      <c r="AX221" s="75" t="s">
        <v>79</v>
      </c>
      <c r="AY221" s="75" t="s">
        <v>204</v>
      </c>
      <c r="AZ221" s="75"/>
      <c r="BA221" s="75">
        <v>2</v>
      </c>
      <c r="BB221" s="75">
        <v>6</v>
      </c>
      <c r="BC221" s="75">
        <v>4</v>
      </c>
      <c r="BD221" s="34"/>
      <c r="BE221" s="75"/>
      <c r="BF221" s="75">
        <v>69</v>
      </c>
      <c r="BG221" s="56">
        <v>0</v>
      </c>
      <c r="BH221" s="56">
        <v>0</v>
      </c>
      <c r="BI221" s="56">
        <v>0</v>
      </c>
      <c r="BJ221" s="56">
        <v>0</v>
      </c>
      <c r="BK221" s="50">
        <v>0</v>
      </c>
      <c r="BL221" s="75">
        <v>434.3</v>
      </c>
      <c r="BM221" s="75">
        <v>5.94</v>
      </c>
    </row>
    <row r="222" spans="1:65" ht="12.75">
      <c r="A222" s="56">
        <v>4</v>
      </c>
      <c r="B222" s="75" t="s">
        <v>207</v>
      </c>
      <c r="C222" s="75">
        <v>3</v>
      </c>
      <c r="D222" s="66">
        <v>1965</v>
      </c>
      <c r="E222" s="75">
        <v>2</v>
      </c>
      <c r="F222" s="75">
        <v>2</v>
      </c>
      <c r="G222" s="66">
        <v>12</v>
      </c>
      <c r="H222" s="75">
        <v>0</v>
      </c>
      <c r="I222" s="56">
        <v>69</v>
      </c>
      <c r="J222" s="56">
        <v>0</v>
      </c>
      <c r="K222" s="56">
        <v>0</v>
      </c>
      <c r="L222" s="50">
        <v>282</v>
      </c>
      <c r="M222" s="50">
        <v>282</v>
      </c>
      <c r="N222" s="56">
        <v>0</v>
      </c>
      <c r="O222" s="56">
        <v>0</v>
      </c>
      <c r="P222" s="56">
        <v>0</v>
      </c>
      <c r="Q222" s="56">
        <v>541.6</v>
      </c>
      <c r="R222" s="70">
        <v>0</v>
      </c>
      <c r="S222" s="71">
        <f>Q222:Q230+R222:R230+O222+P222</f>
        <v>541.6</v>
      </c>
      <c r="T222" s="56">
        <f>I222:I230+J222:J230+K222:K230</f>
        <v>69</v>
      </c>
      <c r="U222" s="56">
        <f>I222:I230+J222:J230+K222:K230+L221:L230+Q222:Q230+R222:R230</f>
        <v>892.6</v>
      </c>
      <c r="V222" s="56">
        <v>543.16</v>
      </c>
      <c r="W222" s="56">
        <v>3250</v>
      </c>
      <c r="X222" s="56">
        <v>6</v>
      </c>
      <c r="Y222" s="66">
        <v>38</v>
      </c>
      <c r="Z222" s="56" t="s">
        <v>43</v>
      </c>
      <c r="AA222" s="56" t="s">
        <v>79</v>
      </c>
      <c r="AB222" s="56" t="s">
        <v>45</v>
      </c>
      <c r="AC222" s="56" t="s">
        <v>79</v>
      </c>
      <c r="AD222" s="56" t="s">
        <v>142</v>
      </c>
      <c r="AE222" s="183"/>
      <c r="AF222" s="56"/>
      <c r="AG222" s="56"/>
      <c r="AH222" s="56">
        <v>608</v>
      </c>
      <c r="AI222" s="56" t="s">
        <v>80</v>
      </c>
      <c r="AJ222" s="56" t="s">
        <v>81</v>
      </c>
      <c r="AK222" s="56" t="s">
        <v>208</v>
      </c>
      <c r="AL222" s="49" t="s">
        <v>107</v>
      </c>
      <c r="AM222" s="56">
        <v>1813</v>
      </c>
      <c r="AN222" s="75">
        <v>19</v>
      </c>
      <c r="AO222" s="75">
        <v>0</v>
      </c>
      <c r="AP222" s="75">
        <v>70</v>
      </c>
      <c r="AQ222" s="75">
        <v>0</v>
      </c>
      <c r="AR222" s="75">
        <v>140</v>
      </c>
      <c r="AS222" s="75">
        <v>1076</v>
      </c>
      <c r="AT222" s="75">
        <v>200</v>
      </c>
      <c r="AU222" s="75">
        <f>AT222+AS222+AR222+AP222+AN222</f>
        <v>1505</v>
      </c>
      <c r="AV222" s="56">
        <v>16</v>
      </c>
      <c r="AW222" s="75" t="s">
        <v>84</v>
      </c>
      <c r="AX222" s="75" t="s">
        <v>79</v>
      </c>
      <c r="AY222" s="75" t="s">
        <v>204</v>
      </c>
      <c r="AZ222" s="75"/>
      <c r="BA222" s="75">
        <v>4</v>
      </c>
      <c r="BB222" s="75">
        <v>4</v>
      </c>
      <c r="BC222" s="75">
        <v>4</v>
      </c>
      <c r="BD222" s="34"/>
      <c r="BE222" s="75"/>
      <c r="BF222" s="75">
        <v>69</v>
      </c>
      <c r="BG222" s="56">
        <v>0</v>
      </c>
      <c r="BH222" s="56">
        <v>0</v>
      </c>
      <c r="BI222" s="56">
        <v>0</v>
      </c>
      <c r="BJ222" s="56">
        <v>0</v>
      </c>
      <c r="BK222" s="50">
        <v>282</v>
      </c>
      <c r="BL222" s="75">
        <v>345.6</v>
      </c>
      <c r="BM222" s="75">
        <v>4</v>
      </c>
    </row>
    <row r="223" spans="1:65" ht="12.75">
      <c r="A223" s="56">
        <v>5</v>
      </c>
      <c r="B223" s="75" t="s">
        <v>209</v>
      </c>
      <c r="C223" s="75">
        <v>4</v>
      </c>
      <c r="D223" s="66">
        <v>1986</v>
      </c>
      <c r="E223" s="75">
        <v>2</v>
      </c>
      <c r="F223" s="75">
        <v>2</v>
      </c>
      <c r="G223" s="66">
        <v>12</v>
      </c>
      <c r="H223" s="75">
        <v>0</v>
      </c>
      <c r="I223" s="56">
        <v>50</v>
      </c>
      <c r="J223" s="56">
        <v>0</v>
      </c>
      <c r="K223" s="56">
        <v>0</v>
      </c>
      <c r="L223" s="50">
        <v>0</v>
      </c>
      <c r="M223" s="50">
        <v>0</v>
      </c>
      <c r="N223" s="56">
        <v>0</v>
      </c>
      <c r="O223" s="56">
        <v>0</v>
      </c>
      <c r="P223" s="56">
        <v>0</v>
      </c>
      <c r="Q223" s="56">
        <v>567.9</v>
      </c>
      <c r="R223" s="70">
        <v>0</v>
      </c>
      <c r="S223" s="71">
        <f>Q223:Q231+R223:R231+O223+P223</f>
        <v>567.9</v>
      </c>
      <c r="T223" s="56">
        <f>I223:I230+J223:J230+K223:K230</f>
        <v>50</v>
      </c>
      <c r="U223" s="56">
        <f>I223:I230+J223:J230+K223:K230+L223:L230+Q223:Q230+R223:R230</f>
        <v>617.9</v>
      </c>
      <c r="V223" s="56">
        <v>568.7</v>
      </c>
      <c r="W223" s="56">
        <v>2730</v>
      </c>
      <c r="X223" s="56">
        <v>6</v>
      </c>
      <c r="Y223" s="66">
        <v>29</v>
      </c>
      <c r="Z223" s="56" t="s">
        <v>43</v>
      </c>
      <c r="AA223" s="56" t="s">
        <v>44</v>
      </c>
      <c r="AB223" s="56" t="s">
        <v>45</v>
      </c>
      <c r="AC223" s="56" t="s">
        <v>79</v>
      </c>
      <c r="AD223" s="56" t="s">
        <v>142</v>
      </c>
      <c r="AE223" s="183"/>
      <c r="AF223" s="56"/>
      <c r="AG223" s="56"/>
      <c r="AH223" s="56">
        <v>650</v>
      </c>
      <c r="AI223" s="56" t="s">
        <v>88</v>
      </c>
      <c r="AJ223" s="56" t="s">
        <v>81</v>
      </c>
      <c r="AK223" s="56" t="s">
        <v>208</v>
      </c>
      <c r="AL223" s="49" t="s">
        <v>107</v>
      </c>
      <c r="AM223" s="56">
        <v>5374</v>
      </c>
      <c r="AN223" s="75">
        <v>320</v>
      </c>
      <c r="AO223" s="75">
        <v>37</v>
      </c>
      <c r="AP223" s="75">
        <v>93</v>
      </c>
      <c r="AQ223" s="75">
        <v>0</v>
      </c>
      <c r="AR223" s="75">
        <v>0</v>
      </c>
      <c r="AS223" s="75">
        <v>54</v>
      </c>
      <c r="AT223" s="75">
        <v>171</v>
      </c>
      <c r="AU223" s="75">
        <f>AT223+AS223+AP223+AO223+AN223</f>
        <v>675</v>
      </c>
      <c r="AV223" s="56">
        <v>22</v>
      </c>
      <c r="AW223" s="75" t="s">
        <v>203</v>
      </c>
      <c r="AX223" s="75" t="s">
        <v>79</v>
      </c>
      <c r="AY223" s="75" t="s">
        <v>204</v>
      </c>
      <c r="AZ223" s="75"/>
      <c r="BA223" s="75">
        <v>4</v>
      </c>
      <c r="BB223" s="75">
        <v>4</v>
      </c>
      <c r="BC223" s="75">
        <v>4</v>
      </c>
      <c r="BD223" s="34"/>
      <c r="BE223" s="75"/>
      <c r="BF223" s="75">
        <v>50</v>
      </c>
      <c r="BG223" s="56">
        <v>0</v>
      </c>
      <c r="BH223" s="56">
        <v>0</v>
      </c>
      <c r="BI223" s="56">
        <v>0</v>
      </c>
      <c r="BJ223" s="56">
        <v>0</v>
      </c>
      <c r="BK223" s="50">
        <v>0</v>
      </c>
      <c r="BL223" s="75">
        <v>450.3</v>
      </c>
      <c r="BM223" s="75">
        <v>4</v>
      </c>
    </row>
    <row r="224" spans="1:65" ht="12.75">
      <c r="A224" s="56">
        <v>6</v>
      </c>
      <c r="B224" s="75" t="s">
        <v>210</v>
      </c>
      <c r="C224" s="75" t="s">
        <v>211</v>
      </c>
      <c r="D224" s="66">
        <v>1993</v>
      </c>
      <c r="E224" s="75">
        <v>4</v>
      </c>
      <c r="F224" s="75">
        <v>3</v>
      </c>
      <c r="G224" s="66">
        <v>48</v>
      </c>
      <c r="H224" s="75">
        <v>0</v>
      </c>
      <c r="I224" s="56">
        <v>168</v>
      </c>
      <c r="J224" s="56">
        <v>0</v>
      </c>
      <c r="K224" s="56">
        <v>0</v>
      </c>
      <c r="L224" s="50">
        <v>545.2</v>
      </c>
      <c r="M224" s="50">
        <v>545.2</v>
      </c>
      <c r="N224" s="56">
        <v>0</v>
      </c>
      <c r="O224" s="56">
        <v>0</v>
      </c>
      <c r="P224" s="56">
        <v>0</v>
      </c>
      <c r="Q224" s="56">
        <v>1991</v>
      </c>
      <c r="R224" s="70">
        <v>51.5</v>
      </c>
      <c r="S224" s="71">
        <f>Q224:Q231+R224:R231+O224+P224</f>
        <v>2042.5</v>
      </c>
      <c r="T224" s="56">
        <f>I224:I230+J224:J230+K224:K230</f>
        <v>168</v>
      </c>
      <c r="U224" s="56">
        <f>I224:I230+J224:J230+K224:K230+L224:L230+Q224:Q230+R224:R230</f>
        <v>2755.7</v>
      </c>
      <c r="V224" s="56">
        <v>2038.2</v>
      </c>
      <c r="W224" s="56">
        <v>9711</v>
      </c>
      <c r="X224" s="56">
        <v>10.8</v>
      </c>
      <c r="Y224" s="66">
        <v>26</v>
      </c>
      <c r="Z224" s="56" t="s">
        <v>43</v>
      </c>
      <c r="AA224" s="56" t="s">
        <v>79</v>
      </c>
      <c r="AB224" s="56" t="s">
        <v>45</v>
      </c>
      <c r="AC224" s="56" t="s">
        <v>79</v>
      </c>
      <c r="AD224" s="56" t="s">
        <v>142</v>
      </c>
      <c r="AE224" s="183"/>
      <c r="AF224" s="56"/>
      <c r="AG224" s="56"/>
      <c r="AH224" s="56">
        <v>1015</v>
      </c>
      <c r="AI224" s="56" t="s">
        <v>88</v>
      </c>
      <c r="AJ224" s="56" t="s">
        <v>81</v>
      </c>
      <c r="AK224" s="56" t="s">
        <v>94</v>
      </c>
      <c r="AL224" s="49" t="s">
        <v>107</v>
      </c>
      <c r="AM224" s="56">
        <v>2357</v>
      </c>
      <c r="AN224" s="75">
        <v>420</v>
      </c>
      <c r="AO224" s="75">
        <v>0</v>
      </c>
      <c r="AP224" s="75">
        <v>130</v>
      </c>
      <c r="AQ224" s="75">
        <v>100</v>
      </c>
      <c r="AR224" s="75">
        <v>320</v>
      </c>
      <c r="AS224" s="75">
        <v>1360</v>
      </c>
      <c r="AT224" s="75">
        <v>1180</v>
      </c>
      <c r="AU224" s="75">
        <f>AT224+AS224+AQ224+AP224+AN224</f>
        <v>3190</v>
      </c>
      <c r="AV224" s="56">
        <v>92</v>
      </c>
      <c r="AW224" s="75" t="s">
        <v>84</v>
      </c>
      <c r="AX224" s="75" t="s">
        <v>79</v>
      </c>
      <c r="AY224" s="75" t="s">
        <v>204</v>
      </c>
      <c r="AZ224" s="75"/>
      <c r="BA224" s="75">
        <v>20</v>
      </c>
      <c r="BB224" s="75">
        <v>11</v>
      </c>
      <c r="BC224" s="75">
        <v>16</v>
      </c>
      <c r="BD224" s="34"/>
      <c r="BE224" s="75"/>
      <c r="BF224" s="75">
        <v>168</v>
      </c>
      <c r="BG224" s="56">
        <v>0</v>
      </c>
      <c r="BH224" s="56">
        <v>0</v>
      </c>
      <c r="BI224" s="56">
        <v>0</v>
      </c>
      <c r="BJ224" s="56">
        <v>0</v>
      </c>
      <c r="BK224" s="50">
        <v>545.2</v>
      </c>
      <c r="BL224" s="75">
        <v>724.7</v>
      </c>
      <c r="BM224" s="75">
        <v>5.94</v>
      </c>
    </row>
    <row r="225" spans="1:65" s="3" customFormat="1" ht="12.75">
      <c r="A225" s="56">
        <v>7</v>
      </c>
      <c r="B225" s="56" t="s">
        <v>210</v>
      </c>
      <c r="C225" s="56" t="s">
        <v>212</v>
      </c>
      <c r="D225" s="56">
        <v>1963</v>
      </c>
      <c r="E225" s="56">
        <v>4</v>
      </c>
      <c r="F225" s="56">
        <v>3</v>
      </c>
      <c r="G225" s="56">
        <v>48</v>
      </c>
      <c r="H225" s="56">
        <v>0</v>
      </c>
      <c r="I225" s="56">
        <v>169.4</v>
      </c>
      <c r="J225" s="56">
        <v>0</v>
      </c>
      <c r="K225" s="56">
        <v>0</v>
      </c>
      <c r="L225" s="50">
        <v>545.2</v>
      </c>
      <c r="M225" s="50">
        <v>545.2</v>
      </c>
      <c r="N225" s="56">
        <v>0</v>
      </c>
      <c r="O225" s="56">
        <v>0</v>
      </c>
      <c r="P225" s="56">
        <v>0</v>
      </c>
      <c r="Q225" s="56">
        <v>2052.7</v>
      </c>
      <c r="R225" s="70">
        <v>0</v>
      </c>
      <c r="S225" s="71">
        <f>Q225:Q231+R225:R231+O225+P225</f>
        <v>2052.7</v>
      </c>
      <c r="T225" s="56">
        <f>I225:I230+J225:J230+K225:K230</f>
        <v>169.4</v>
      </c>
      <c r="U225" s="56">
        <f>I225:I230+J225:J230+K225:K230+L225:L230+Q225:Q230+R225:R230</f>
        <v>2767.2999999999997</v>
      </c>
      <c r="V225" s="56">
        <v>2052.8</v>
      </c>
      <c r="W225" s="56">
        <v>9711</v>
      </c>
      <c r="X225" s="56">
        <v>10.8</v>
      </c>
      <c r="Y225" s="56">
        <v>40</v>
      </c>
      <c r="Z225" s="56" t="s">
        <v>43</v>
      </c>
      <c r="AA225" s="56" t="s">
        <v>79</v>
      </c>
      <c r="AB225" s="56" t="s">
        <v>45</v>
      </c>
      <c r="AC225" s="56" t="s">
        <v>79</v>
      </c>
      <c r="AD225" s="56" t="s">
        <v>142</v>
      </c>
      <c r="AE225" s="183"/>
      <c r="AF225" s="56"/>
      <c r="AG225" s="56"/>
      <c r="AH225" s="56">
        <v>1015</v>
      </c>
      <c r="AI225" s="56" t="s">
        <v>88</v>
      </c>
      <c r="AJ225" s="56" t="s">
        <v>81</v>
      </c>
      <c r="AK225" s="56" t="s">
        <v>94</v>
      </c>
      <c r="AL225" s="49" t="s">
        <v>107</v>
      </c>
      <c r="AM225" s="56">
        <v>1843</v>
      </c>
      <c r="AN225" s="56">
        <v>372</v>
      </c>
      <c r="AO225" s="56">
        <v>0</v>
      </c>
      <c r="AP225" s="56">
        <v>130</v>
      </c>
      <c r="AQ225" s="56">
        <v>243</v>
      </c>
      <c r="AR225" s="56">
        <v>0</v>
      </c>
      <c r="AS225" s="56">
        <v>0</v>
      </c>
      <c r="AT225" s="56">
        <v>60</v>
      </c>
      <c r="AU225" s="56">
        <f>AT225+AQ225+AP225+AN225</f>
        <v>805</v>
      </c>
      <c r="AV225" s="56">
        <v>90</v>
      </c>
      <c r="AW225" s="56" t="s">
        <v>84</v>
      </c>
      <c r="AX225" s="56" t="s">
        <v>79</v>
      </c>
      <c r="AY225" s="75" t="s">
        <v>204</v>
      </c>
      <c r="AZ225" s="56"/>
      <c r="BA225" s="56">
        <v>19</v>
      </c>
      <c r="BB225" s="56">
        <v>12</v>
      </c>
      <c r="BC225" s="56">
        <v>16</v>
      </c>
      <c r="BD225" s="58"/>
      <c r="BE225" s="56"/>
      <c r="BF225" s="56">
        <v>169.4</v>
      </c>
      <c r="BG225" s="56">
        <v>0</v>
      </c>
      <c r="BH225" s="56">
        <v>0</v>
      </c>
      <c r="BI225" s="56">
        <v>0</v>
      </c>
      <c r="BJ225" s="56">
        <v>0</v>
      </c>
      <c r="BK225" s="50">
        <v>545.2</v>
      </c>
      <c r="BL225" s="75">
        <v>724.7</v>
      </c>
      <c r="BM225" s="56">
        <v>5.94</v>
      </c>
    </row>
    <row r="226" spans="1:65" s="3" customFormat="1" ht="12.75">
      <c r="A226" s="56">
        <v>8</v>
      </c>
      <c r="B226" s="56" t="s">
        <v>210</v>
      </c>
      <c r="C226" s="56">
        <v>118</v>
      </c>
      <c r="D226" s="56">
        <v>1976</v>
      </c>
      <c r="E226" s="56">
        <v>5</v>
      </c>
      <c r="F226" s="56">
        <v>8</v>
      </c>
      <c r="G226" s="56">
        <v>118</v>
      </c>
      <c r="H226" s="56">
        <v>0</v>
      </c>
      <c r="I226" s="56">
        <v>350.7</v>
      </c>
      <c r="J226" s="56">
        <v>0</v>
      </c>
      <c r="K226" s="56">
        <v>0</v>
      </c>
      <c r="L226" s="50">
        <v>971.1</v>
      </c>
      <c r="M226" s="50">
        <v>971.1</v>
      </c>
      <c r="N226" s="56">
        <v>0</v>
      </c>
      <c r="O226" s="56">
        <v>0</v>
      </c>
      <c r="P226" s="56">
        <v>0</v>
      </c>
      <c r="Q226" s="56">
        <v>5727.7</v>
      </c>
      <c r="R226" s="70">
        <v>0</v>
      </c>
      <c r="S226" s="71">
        <f>Q226:Q231+R226:R231+O226+P226</f>
        <v>5727.7</v>
      </c>
      <c r="T226" s="56">
        <f>I226:I230+J226:J230+K226:K230</f>
        <v>350.7</v>
      </c>
      <c r="U226" s="56">
        <f>I226:I230+J226:J230+K226:K230+L226:L230+Q226:Q230+R226:R230</f>
        <v>7049.5</v>
      </c>
      <c r="V226" s="56">
        <v>5790</v>
      </c>
      <c r="W226" s="56">
        <v>25703</v>
      </c>
      <c r="X226" s="56">
        <v>15.1</v>
      </c>
      <c r="Y226" s="56">
        <v>35</v>
      </c>
      <c r="Z226" s="56" t="s">
        <v>43</v>
      </c>
      <c r="AA226" s="56" t="s">
        <v>79</v>
      </c>
      <c r="AB226" s="56" t="s">
        <v>45</v>
      </c>
      <c r="AC226" s="56" t="s">
        <v>79</v>
      </c>
      <c r="AD226" s="56" t="s">
        <v>142</v>
      </c>
      <c r="AE226" s="254"/>
      <c r="AF226" s="56"/>
      <c r="AG226" s="56"/>
      <c r="AH226" s="56">
        <v>2015</v>
      </c>
      <c r="AI226" s="56" t="s">
        <v>80</v>
      </c>
      <c r="AJ226" s="56" t="s">
        <v>81</v>
      </c>
      <c r="AK226" s="56" t="s">
        <v>94</v>
      </c>
      <c r="AL226" s="49" t="s">
        <v>107</v>
      </c>
      <c r="AM226" s="56">
        <v>5177</v>
      </c>
      <c r="AN226" s="56">
        <v>360</v>
      </c>
      <c r="AO226" s="254">
        <v>176.4</v>
      </c>
      <c r="AP226" s="56">
        <v>227</v>
      </c>
      <c r="AQ226" s="56">
        <v>405</v>
      </c>
      <c r="AR226" s="3">
        <v>0</v>
      </c>
      <c r="AS226" s="56">
        <v>338.1</v>
      </c>
      <c r="AT226" s="56">
        <v>957</v>
      </c>
      <c r="AU226" s="254">
        <f>AN226+AO226+AP226+AQ226+AS226+AT226</f>
        <v>2463.5</v>
      </c>
      <c r="AV226" s="56">
        <v>257</v>
      </c>
      <c r="AW226" s="56" t="s">
        <v>84</v>
      </c>
      <c r="AX226" s="56" t="s">
        <v>79</v>
      </c>
      <c r="AY226" s="75" t="s">
        <v>204</v>
      </c>
      <c r="AZ226" s="56"/>
      <c r="BA226" s="56">
        <v>19</v>
      </c>
      <c r="BB226" s="56">
        <v>50</v>
      </c>
      <c r="BC226" s="56">
        <v>40</v>
      </c>
      <c r="BD226" s="58">
        <v>9</v>
      </c>
      <c r="BE226" s="56"/>
      <c r="BF226" s="56">
        <v>350.7</v>
      </c>
      <c r="BG226" s="56">
        <v>0</v>
      </c>
      <c r="BH226" s="56">
        <v>0</v>
      </c>
      <c r="BI226" s="56">
        <v>0</v>
      </c>
      <c r="BJ226" s="56">
        <v>0</v>
      </c>
      <c r="BK226" s="50">
        <v>971.1</v>
      </c>
      <c r="BL226" s="56">
        <v>1460.4</v>
      </c>
      <c r="BM226" s="56">
        <v>14.4</v>
      </c>
    </row>
    <row r="227" spans="1:65" s="3" customFormat="1" ht="12.75">
      <c r="A227" s="56">
        <v>9</v>
      </c>
      <c r="B227" s="56" t="s">
        <v>210</v>
      </c>
      <c r="C227" s="56" t="s">
        <v>213</v>
      </c>
      <c r="D227" s="56">
        <v>1985</v>
      </c>
      <c r="E227" s="56">
        <v>5</v>
      </c>
      <c r="F227" s="56">
        <v>2</v>
      </c>
      <c r="G227" s="56">
        <v>40</v>
      </c>
      <c r="H227" s="56">
        <v>0</v>
      </c>
      <c r="I227" s="56">
        <v>372</v>
      </c>
      <c r="J227" s="56">
        <v>0</v>
      </c>
      <c r="K227" s="56">
        <v>0</v>
      </c>
      <c r="L227" s="50">
        <v>461.2</v>
      </c>
      <c r="M227" s="50">
        <v>461.2</v>
      </c>
      <c r="N227" s="56">
        <v>0</v>
      </c>
      <c r="O227" s="56">
        <v>0</v>
      </c>
      <c r="P227" s="56">
        <v>0</v>
      </c>
      <c r="Q227" s="56">
        <v>2079.27</v>
      </c>
      <c r="R227" s="70">
        <v>0</v>
      </c>
      <c r="S227" s="71">
        <f>Q227:Q231+R227:R231+O227+P227</f>
        <v>2079.27</v>
      </c>
      <c r="T227" s="56">
        <f>I227:I230+J227:J230+K227:K230</f>
        <v>372</v>
      </c>
      <c r="U227" s="56">
        <f>I227:I230+J227:J230+K227:K230+L227:L230+Q227:Q230+R227:R230</f>
        <v>2912.4700000000003</v>
      </c>
      <c r="V227" s="56">
        <v>2057</v>
      </c>
      <c r="W227" s="56">
        <v>9436</v>
      </c>
      <c r="X227" s="56">
        <v>13.44</v>
      </c>
      <c r="Y227" s="56">
        <v>29</v>
      </c>
      <c r="Z227" s="56" t="s">
        <v>43</v>
      </c>
      <c r="AA227" s="56" t="s">
        <v>44</v>
      </c>
      <c r="AB227" s="56" t="s">
        <v>45</v>
      </c>
      <c r="AC227" s="56" t="s">
        <v>79</v>
      </c>
      <c r="AD227" s="56" t="s">
        <v>142</v>
      </c>
      <c r="AE227" s="56">
        <v>688</v>
      </c>
      <c r="AF227" s="56"/>
      <c r="AG227" s="56"/>
      <c r="AH227" s="56"/>
      <c r="AI227" s="56" t="s">
        <v>80</v>
      </c>
      <c r="AJ227" s="56" t="s">
        <v>81</v>
      </c>
      <c r="AK227" s="56" t="s">
        <v>82</v>
      </c>
      <c r="AL227" s="57" t="s">
        <v>83</v>
      </c>
      <c r="AM227" s="56">
        <v>2540</v>
      </c>
      <c r="AN227" s="56">
        <v>190</v>
      </c>
      <c r="AO227" s="56">
        <v>146</v>
      </c>
      <c r="AP227" s="56">
        <v>90</v>
      </c>
      <c r="AQ227" s="56">
        <v>405</v>
      </c>
      <c r="AR227" s="56">
        <v>0</v>
      </c>
      <c r="AS227" s="56">
        <v>0</v>
      </c>
      <c r="AT227" s="56">
        <v>824</v>
      </c>
      <c r="AU227" s="56">
        <f>AT227+AQ227+AP227+AO227+AN227</f>
        <v>1655</v>
      </c>
      <c r="AV227" s="56">
        <v>101</v>
      </c>
      <c r="AW227" s="56" t="s">
        <v>84</v>
      </c>
      <c r="AX227" s="56" t="s">
        <v>79</v>
      </c>
      <c r="AY227" s="75" t="s">
        <v>204</v>
      </c>
      <c r="AZ227" s="56"/>
      <c r="BA227" s="56"/>
      <c r="BB227" s="56">
        <v>20</v>
      </c>
      <c r="BC227" s="56">
        <v>20</v>
      </c>
      <c r="BD227" s="58"/>
      <c r="BE227" s="56"/>
      <c r="BF227" s="56">
        <v>372</v>
      </c>
      <c r="BG227" s="56">
        <v>0</v>
      </c>
      <c r="BH227" s="56">
        <v>0</v>
      </c>
      <c r="BI227" s="56">
        <v>0</v>
      </c>
      <c r="BJ227" s="56">
        <v>0</v>
      </c>
      <c r="BK227" s="50">
        <v>461.2</v>
      </c>
      <c r="BL227" s="56">
        <v>0</v>
      </c>
      <c r="BM227" s="56">
        <v>4.2</v>
      </c>
    </row>
    <row r="228" spans="1:65" s="3" customFormat="1" ht="12.75">
      <c r="A228" s="56">
        <v>10</v>
      </c>
      <c r="B228" s="56" t="s">
        <v>210</v>
      </c>
      <c r="C228" s="56" t="s">
        <v>214</v>
      </c>
      <c r="D228" s="56">
        <v>1987</v>
      </c>
      <c r="E228" s="56">
        <v>5</v>
      </c>
      <c r="F228" s="56">
        <v>2</v>
      </c>
      <c r="G228" s="56">
        <v>40</v>
      </c>
      <c r="H228" s="56">
        <v>0</v>
      </c>
      <c r="I228" s="56">
        <v>372.4</v>
      </c>
      <c r="J228" s="56">
        <v>0</v>
      </c>
      <c r="K228" s="56">
        <v>0</v>
      </c>
      <c r="L228" s="50">
        <v>461.2</v>
      </c>
      <c r="M228" s="50">
        <v>461.2</v>
      </c>
      <c r="N228" s="56">
        <v>0</v>
      </c>
      <c r="O228" s="56">
        <v>0</v>
      </c>
      <c r="P228" s="56">
        <v>0</v>
      </c>
      <c r="Q228" s="56">
        <v>2057</v>
      </c>
      <c r="R228" s="70">
        <v>0</v>
      </c>
      <c r="S228" s="71">
        <f>Q228:Q231+R228:R231+O228+P228</f>
        <v>2057</v>
      </c>
      <c r="T228" s="56">
        <f>I228:I230+J228:J230+K228:K230</f>
        <v>372.4</v>
      </c>
      <c r="U228" s="56">
        <f>I228:I230+J228:J230+K228:K230+L228:L230+Q228:Q230+R228:R230</f>
        <v>2890.6</v>
      </c>
      <c r="V228" s="56">
        <v>2057</v>
      </c>
      <c r="W228" s="56">
        <v>9436</v>
      </c>
      <c r="X228" s="56">
        <v>13.44</v>
      </c>
      <c r="Y228" s="56">
        <v>29</v>
      </c>
      <c r="Z228" s="56" t="s">
        <v>43</v>
      </c>
      <c r="AA228" s="56" t="s">
        <v>44</v>
      </c>
      <c r="AB228" s="56" t="s">
        <v>45</v>
      </c>
      <c r="AC228" s="56" t="s">
        <v>79</v>
      </c>
      <c r="AD228" s="56" t="s">
        <v>142</v>
      </c>
      <c r="AE228" s="56">
        <v>688</v>
      </c>
      <c r="AF228" s="56"/>
      <c r="AG228" s="56"/>
      <c r="AH228" s="56"/>
      <c r="AI228" s="56" t="s">
        <v>80</v>
      </c>
      <c r="AJ228" s="56" t="s">
        <v>81</v>
      </c>
      <c r="AK228" s="56" t="s">
        <v>82</v>
      </c>
      <c r="AL228" s="57" t="s">
        <v>83</v>
      </c>
      <c r="AM228" s="56">
        <v>2591</v>
      </c>
      <c r="AN228" s="56">
        <v>192</v>
      </c>
      <c r="AO228" s="254">
        <v>53.6</v>
      </c>
      <c r="AP228" s="56">
        <v>90</v>
      </c>
      <c r="AQ228" s="56">
        <v>405</v>
      </c>
      <c r="AR228" s="56">
        <v>0</v>
      </c>
      <c r="AS228" s="56">
        <v>0</v>
      </c>
      <c r="AT228" s="56">
        <v>549</v>
      </c>
      <c r="AU228" s="254">
        <f>AT228+AQ228+AP228+AO228+AN228</f>
        <v>1289.6</v>
      </c>
      <c r="AV228" s="56">
        <v>96</v>
      </c>
      <c r="AW228" s="56" t="s">
        <v>84</v>
      </c>
      <c r="AX228" s="56" t="s">
        <v>79</v>
      </c>
      <c r="AY228" s="75" t="s">
        <v>204</v>
      </c>
      <c r="AZ228" s="56"/>
      <c r="BA228" s="56"/>
      <c r="BB228" s="56">
        <v>20</v>
      </c>
      <c r="BC228" s="56">
        <v>20</v>
      </c>
      <c r="BD228" s="58"/>
      <c r="BE228" s="56"/>
      <c r="BF228" s="56">
        <v>372.4</v>
      </c>
      <c r="BG228" s="56">
        <v>0</v>
      </c>
      <c r="BH228" s="56">
        <v>0</v>
      </c>
      <c r="BI228" s="56">
        <v>0</v>
      </c>
      <c r="BJ228" s="56">
        <v>0</v>
      </c>
      <c r="BK228" s="50">
        <v>461.2</v>
      </c>
      <c r="BL228" s="56">
        <v>0</v>
      </c>
      <c r="BM228" s="56">
        <v>4.2</v>
      </c>
    </row>
    <row r="229" spans="1:65" s="9" customFormat="1" ht="9.75">
      <c r="A229" s="87">
        <v>11</v>
      </c>
      <c r="B229" s="75" t="s">
        <v>210</v>
      </c>
      <c r="C229" s="76">
        <v>60</v>
      </c>
      <c r="D229" s="66">
        <v>1984</v>
      </c>
      <c r="E229" s="75">
        <v>5</v>
      </c>
      <c r="F229" s="75">
        <v>3</v>
      </c>
      <c r="G229" s="66">
        <v>60</v>
      </c>
      <c r="H229" s="75">
        <v>0</v>
      </c>
      <c r="I229" s="56">
        <v>558.6</v>
      </c>
      <c r="J229" s="56">
        <v>0</v>
      </c>
      <c r="K229" s="56">
        <v>0</v>
      </c>
      <c r="L229" s="50">
        <v>720</v>
      </c>
      <c r="M229" s="50">
        <v>720</v>
      </c>
      <c r="N229" s="56">
        <v>0</v>
      </c>
      <c r="O229" s="56">
        <v>0</v>
      </c>
      <c r="P229" s="56">
        <v>0</v>
      </c>
      <c r="Q229" s="56">
        <v>3089.82</v>
      </c>
      <c r="R229" s="70">
        <v>0</v>
      </c>
      <c r="S229" s="71">
        <f>Q229:Q231+R229:R231+O229+P229</f>
        <v>3089.82</v>
      </c>
      <c r="T229" s="56">
        <f>I229:I230+J229:J230+K229:K230</f>
        <v>558.6</v>
      </c>
      <c r="U229" s="56">
        <f>I229:I230+J229:J230+K229:K230+L229:L230+Q229:Q230+R229:R230</f>
        <v>4368.42</v>
      </c>
      <c r="V229" s="56">
        <v>3117.12</v>
      </c>
      <c r="W229" s="71">
        <v>14154</v>
      </c>
      <c r="X229" s="56">
        <v>13.4</v>
      </c>
      <c r="Y229" s="66"/>
      <c r="Z229" s="56" t="s">
        <v>43</v>
      </c>
      <c r="AA229" s="56" t="s">
        <v>44</v>
      </c>
      <c r="AB229" s="56" t="s">
        <v>45</v>
      </c>
      <c r="AC229" s="56" t="s">
        <v>79</v>
      </c>
      <c r="AD229" s="56" t="s">
        <v>142</v>
      </c>
      <c r="AE229" s="89">
        <v>1032</v>
      </c>
      <c r="AF229" s="56"/>
      <c r="AG229" s="56"/>
      <c r="AH229" s="56"/>
      <c r="AI229" s="56" t="s">
        <v>80</v>
      </c>
      <c r="AJ229" s="56" t="s">
        <v>81</v>
      </c>
      <c r="AK229" s="56" t="s">
        <v>82</v>
      </c>
      <c r="AL229" s="57" t="s">
        <v>83</v>
      </c>
      <c r="AM229" s="56">
        <v>3715</v>
      </c>
      <c r="AN229" s="75">
        <v>430</v>
      </c>
      <c r="AO229" s="75">
        <v>0</v>
      </c>
      <c r="AP229" s="75">
        <v>120</v>
      </c>
      <c r="AQ229" s="75">
        <v>405</v>
      </c>
      <c r="AR229" s="75">
        <v>0</v>
      </c>
      <c r="AS229" s="75">
        <v>57</v>
      </c>
      <c r="AT229" s="75">
        <v>463</v>
      </c>
      <c r="AU229" s="75">
        <f>AS229+AQ229+AP229+AN229</f>
        <v>1012</v>
      </c>
      <c r="AV229" s="56">
        <v>149</v>
      </c>
      <c r="AW229" s="75" t="s">
        <v>84</v>
      </c>
      <c r="AX229" s="75" t="s">
        <v>79</v>
      </c>
      <c r="AY229" s="75" t="s">
        <v>204</v>
      </c>
      <c r="AZ229" s="75"/>
      <c r="BA229" s="75"/>
      <c r="BB229" s="75">
        <v>30</v>
      </c>
      <c r="BC229" s="75">
        <v>30</v>
      </c>
      <c r="BD229" s="34"/>
      <c r="BE229" s="75"/>
      <c r="BF229" s="35">
        <v>558.6</v>
      </c>
      <c r="BG229" s="56">
        <v>0</v>
      </c>
      <c r="BH229" s="56">
        <v>0</v>
      </c>
      <c r="BI229" s="56">
        <v>0</v>
      </c>
      <c r="BJ229" s="56">
        <v>0</v>
      </c>
      <c r="BK229" s="344">
        <v>720</v>
      </c>
      <c r="BL229" s="35">
        <v>0</v>
      </c>
      <c r="BM229" s="345">
        <v>6</v>
      </c>
    </row>
    <row r="230" spans="1:65" ht="12.75">
      <c r="A230" s="346"/>
      <c r="B230" s="31" t="s">
        <v>100</v>
      </c>
      <c r="C230" s="30"/>
      <c r="D230" s="31"/>
      <c r="E230" s="30">
        <f aca="true" t="shared" si="31" ref="E230:X230">SUM(E219:E229)</f>
        <v>38</v>
      </c>
      <c r="F230" s="30">
        <f t="shared" si="31"/>
        <v>34</v>
      </c>
      <c r="G230" s="30">
        <f t="shared" si="31"/>
        <v>414</v>
      </c>
      <c r="H230" s="30">
        <f t="shared" si="31"/>
        <v>0</v>
      </c>
      <c r="I230" s="29">
        <f t="shared" si="31"/>
        <v>2317.1</v>
      </c>
      <c r="J230" s="29">
        <f t="shared" si="31"/>
        <v>0</v>
      </c>
      <c r="K230" s="29">
        <f t="shared" si="31"/>
        <v>0</v>
      </c>
      <c r="L230" s="15">
        <f t="shared" si="31"/>
        <v>3985.8999999999996</v>
      </c>
      <c r="M230" s="29">
        <f t="shared" si="31"/>
        <v>3985.8999999999996</v>
      </c>
      <c r="N230" s="29">
        <f t="shared" si="31"/>
        <v>0</v>
      </c>
      <c r="O230" s="29">
        <f t="shared" si="31"/>
        <v>0</v>
      </c>
      <c r="P230" s="29">
        <f t="shared" si="31"/>
        <v>0</v>
      </c>
      <c r="Q230" s="29">
        <f t="shared" si="31"/>
        <v>19753.489999999998</v>
      </c>
      <c r="R230" s="185">
        <f t="shared" si="31"/>
        <v>51.5</v>
      </c>
      <c r="S230" s="186">
        <f t="shared" si="31"/>
        <v>19804.989999999998</v>
      </c>
      <c r="T230" s="29">
        <f t="shared" si="31"/>
        <v>2317.1</v>
      </c>
      <c r="U230" s="29">
        <f t="shared" si="31"/>
        <v>26107.989999999998</v>
      </c>
      <c r="V230" s="29">
        <f t="shared" si="31"/>
        <v>19877.579999999998</v>
      </c>
      <c r="W230" s="29">
        <f t="shared" si="31"/>
        <v>93902</v>
      </c>
      <c r="X230" s="29">
        <f t="shared" si="31"/>
        <v>105.17999999999999</v>
      </c>
      <c r="Y230" s="347"/>
      <c r="Z230" s="346"/>
      <c r="AA230" s="346"/>
      <c r="AB230" s="346"/>
      <c r="AC230" s="346"/>
      <c r="AD230" s="346"/>
      <c r="AE230" s="29">
        <f>SUM(AE219:AE229)</f>
        <v>2408</v>
      </c>
      <c r="AF230" s="29">
        <f>SUM(AF219:AF229)</f>
        <v>1824</v>
      </c>
      <c r="AG230" s="29"/>
      <c r="AH230" s="29">
        <f>SUM(AH219:AH229)</f>
        <v>5303</v>
      </c>
      <c r="AI230" s="29"/>
      <c r="AJ230" s="29"/>
      <c r="AK230" s="29"/>
      <c r="AL230" s="29"/>
      <c r="AM230" s="29">
        <f aca="true" t="shared" si="32" ref="AM230:AV230">SUM(AM219:AM229)</f>
        <v>30232</v>
      </c>
      <c r="AN230" s="30">
        <f t="shared" si="32"/>
        <v>3017</v>
      </c>
      <c r="AO230" s="30">
        <f t="shared" si="32"/>
        <v>431</v>
      </c>
      <c r="AP230" s="30">
        <f t="shared" si="32"/>
        <v>1220</v>
      </c>
      <c r="AQ230" s="30">
        <f t="shared" si="32"/>
        <v>2042</v>
      </c>
      <c r="AR230" s="30">
        <f t="shared" si="32"/>
        <v>460</v>
      </c>
      <c r="AS230" s="30">
        <f t="shared" si="32"/>
        <v>3858.1</v>
      </c>
      <c r="AT230" s="30">
        <f t="shared" si="32"/>
        <v>4404</v>
      </c>
      <c r="AU230" s="348">
        <f t="shared" si="32"/>
        <v>14649.1</v>
      </c>
      <c r="AV230" s="29">
        <f t="shared" si="32"/>
        <v>895</v>
      </c>
      <c r="AW230" s="269"/>
      <c r="AX230" s="269"/>
      <c r="AY230" s="269"/>
      <c r="AZ230" s="269"/>
      <c r="BA230" s="30">
        <f>SUM(BA220:BA229)</f>
        <v>70</v>
      </c>
      <c r="BB230" s="30">
        <f>SUM(BB220:BB229)</f>
        <v>163</v>
      </c>
      <c r="BC230" s="30">
        <f>SUM(BC220:BC229)</f>
        <v>158</v>
      </c>
      <c r="BD230" s="108">
        <f>SUM(BD220:BD229)</f>
        <v>9</v>
      </c>
      <c r="BE230" s="30"/>
      <c r="BF230" s="30">
        <f>SUM(BF219:BF229)</f>
        <v>2317.1</v>
      </c>
      <c r="BG230" s="56">
        <v>0</v>
      </c>
      <c r="BH230" s="56">
        <v>0</v>
      </c>
      <c r="BI230" s="56">
        <v>0</v>
      </c>
      <c r="BJ230" s="56">
        <v>0</v>
      </c>
      <c r="BK230" s="30">
        <f>SUM(BK219:BK229)</f>
        <v>3985.8999999999996</v>
      </c>
      <c r="BL230" s="30">
        <f>SUM(BL219:BL229)</f>
        <v>5008.6</v>
      </c>
      <c r="BM230" s="30">
        <f>SUM(BM219:BM229)</f>
        <v>66.5</v>
      </c>
    </row>
    <row r="231" spans="1:39" ht="12.75" customHeight="1">
      <c r="A231" s="7"/>
      <c r="B231" s="1" t="s">
        <v>215</v>
      </c>
      <c r="C231" s="1"/>
      <c r="D231" s="1"/>
      <c r="E231" s="1"/>
      <c r="F231" s="1"/>
      <c r="G231" s="1"/>
      <c r="H231" s="3"/>
      <c r="L231" s="3"/>
      <c r="Q231" s="3"/>
      <c r="S231" s="349"/>
      <c r="U231"/>
      <c r="V231"/>
      <c r="W231"/>
      <c r="X231"/>
      <c r="Y231"/>
      <c r="Z231"/>
      <c r="AA231"/>
      <c r="AB231"/>
      <c r="AC231"/>
      <c r="AD231" s="341"/>
      <c r="AE231"/>
      <c r="AF231"/>
      <c r="AG231"/>
      <c r="AH231"/>
      <c r="AI231"/>
      <c r="AJ231"/>
      <c r="AK231"/>
      <c r="AL231"/>
      <c r="AM231"/>
    </row>
    <row r="232" spans="1:39" ht="12.75">
      <c r="A232" s="7"/>
      <c r="B232" s="1"/>
      <c r="C232" s="1"/>
      <c r="D232" s="1"/>
      <c r="E232" s="1"/>
      <c r="F232" s="1"/>
      <c r="G232" s="1"/>
      <c r="H232" s="3"/>
      <c r="L232" s="3"/>
      <c r="Q232" s="3"/>
      <c r="S232" s="349"/>
      <c r="U232"/>
      <c r="V232"/>
      <c r="W232"/>
      <c r="X232"/>
      <c r="Y232"/>
      <c r="Z232"/>
      <c r="AA232"/>
      <c r="AB232"/>
      <c r="AC232"/>
      <c r="AD232" s="341"/>
      <c r="AE232"/>
      <c r="AF232"/>
      <c r="AG232"/>
      <c r="AH232"/>
      <c r="AI232"/>
      <c r="AJ232"/>
      <c r="AK232"/>
      <c r="AL232"/>
      <c r="AM232"/>
    </row>
    <row r="233" spans="1:39" ht="12.75">
      <c r="A233" s="7"/>
      <c r="B233" s="1"/>
      <c r="C233" s="1"/>
      <c r="D233" s="1"/>
      <c r="E233" s="1"/>
      <c r="F233" s="1"/>
      <c r="G233" s="1"/>
      <c r="H233" s="3"/>
      <c r="L233" s="3"/>
      <c r="Q233" s="3"/>
      <c r="S233" s="349"/>
      <c r="U233"/>
      <c r="V233"/>
      <c r="W233"/>
      <c r="X233"/>
      <c r="Y233"/>
      <c r="Z233"/>
      <c r="AA233"/>
      <c r="AB233"/>
      <c r="AC233"/>
      <c r="AD233" s="341"/>
      <c r="AE233"/>
      <c r="AF233"/>
      <c r="AG233"/>
      <c r="AH233"/>
      <c r="AI233"/>
      <c r="AJ233"/>
      <c r="AK233"/>
      <c r="AL233"/>
      <c r="AM233"/>
    </row>
    <row r="234" spans="1:39" ht="12.75">
      <c r="A234" s="7"/>
      <c r="B234" s="1"/>
      <c r="C234" s="1"/>
      <c r="D234" s="1"/>
      <c r="E234" s="1"/>
      <c r="F234" s="1"/>
      <c r="G234" s="1"/>
      <c r="H234" s="3"/>
      <c r="L234" s="3"/>
      <c r="Q234" s="3"/>
      <c r="S234" s="349"/>
      <c r="U234"/>
      <c r="V234"/>
      <c r="W234"/>
      <c r="X234"/>
      <c r="Y234"/>
      <c r="Z234"/>
      <c r="AA234"/>
      <c r="AB234"/>
      <c r="AC234"/>
      <c r="AD234" s="341"/>
      <c r="AE234"/>
      <c r="AF234"/>
      <c r="AG234"/>
      <c r="AH234"/>
      <c r="AI234"/>
      <c r="AJ234"/>
      <c r="AK234"/>
      <c r="AL234"/>
      <c r="AM234"/>
    </row>
    <row r="235" spans="1:39" ht="12.75">
      <c r="A235" s="7"/>
      <c r="B235" s="1"/>
      <c r="C235" s="1"/>
      <c r="D235" s="1"/>
      <c r="E235" s="1"/>
      <c r="F235" s="1"/>
      <c r="G235" s="1"/>
      <c r="H235" s="3"/>
      <c r="L235" s="3"/>
      <c r="Q235" s="3"/>
      <c r="S235" s="349"/>
      <c r="U235"/>
      <c r="V235"/>
      <c r="W235"/>
      <c r="X235"/>
      <c r="Y235"/>
      <c r="Z235"/>
      <c r="AA235"/>
      <c r="AB235"/>
      <c r="AC235"/>
      <c r="AD235" s="341"/>
      <c r="AE235"/>
      <c r="AF235"/>
      <c r="AG235"/>
      <c r="AH235"/>
      <c r="AI235"/>
      <c r="AJ235"/>
      <c r="AK235"/>
      <c r="AL235"/>
      <c r="AM235"/>
    </row>
    <row r="236" spans="1:39" ht="12.75" customHeight="1">
      <c r="A236" s="7"/>
      <c r="B236" s="1"/>
      <c r="C236" s="1"/>
      <c r="D236" s="1"/>
      <c r="E236" s="1"/>
      <c r="F236" s="1"/>
      <c r="G236" s="1"/>
      <c r="H236" s="3"/>
      <c r="L236" s="3"/>
      <c r="Q236" s="3"/>
      <c r="S236" s="349"/>
      <c r="U236"/>
      <c r="V236"/>
      <c r="W236"/>
      <c r="X236"/>
      <c r="Y236"/>
      <c r="Z236"/>
      <c r="AA236"/>
      <c r="AB236"/>
      <c r="AC236"/>
      <c r="AD236" s="341"/>
      <c r="AE236"/>
      <c r="AF236"/>
      <c r="AG236"/>
      <c r="AH236"/>
      <c r="AI236"/>
      <c r="AJ236"/>
      <c r="AK236"/>
      <c r="AL236"/>
      <c r="AM236"/>
    </row>
    <row r="237" spans="1:39" ht="12.75" customHeight="1">
      <c r="A237" s="7"/>
      <c r="B237" s="1"/>
      <c r="C237" s="1"/>
      <c r="D237" s="1"/>
      <c r="E237" s="1"/>
      <c r="F237" s="1"/>
      <c r="G237" s="1"/>
      <c r="H237" s="3"/>
      <c r="L237" s="3"/>
      <c r="Q237" s="3"/>
      <c r="S237" s="349"/>
      <c r="U237"/>
      <c r="V237"/>
      <c r="W237"/>
      <c r="X237"/>
      <c r="Y237"/>
      <c r="Z237"/>
      <c r="AA237"/>
      <c r="AB237"/>
      <c r="AC237"/>
      <c r="AD237" s="341"/>
      <c r="AE237"/>
      <c r="AF237"/>
      <c r="AG237"/>
      <c r="AH237"/>
      <c r="AI237"/>
      <c r="AJ237"/>
      <c r="AK237"/>
      <c r="AL237"/>
      <c r="AM237"/>
    </row>
    <row r="238" spans="1:39" ht="39" customHeight="1">
      <c r="A238" s="7"/>
      <c r="B238" s="1"/>
      <c r="C238" s="1"/>
      <c r="D238" s="1"/>
      <c r="E238" s="1"/>
      <c r="F238" s="1"/>
      <c r="G238" s="1"/>
      <c r="H238" s="3"/>
      <c r="L238" s="3"/>
      <c r="Q238" s="3"/>
      <c r="S238" s="349"/>
      <c r="U238"/>
      <c r="V238"/>
      <c r="W238"/>
      <c r="X238"/>
      <c r="Y238"/>
      <c r="Z238"/>
      <c r="AA238"/>
      <c r="AB238"/>
      <c r="AC238"/>
      <c r="AD238" s="341"/>
      <c r="AE238"/>
      <c r="AF238"/>
      <c r="AG238"/>
      <c r="AH238"/>
      <c r="AI238"/>
      <c r="AJ238"/>
      <c r="AK238"/>
      <c r="AL238"/>
      <c r="AM238"/>
    </row>
    <row r="239" spans="1:39" ht="61.5" customHeight="1">
      <c r="A239" s="7"/>
      <c r="B239" s="1"/>
      <c r="C239" s="1"/>
      <c r="D239" s="1"/>
      <c r="E239" s="1"/>
      <c r="F239" s="1"/>
      <c r="G239" s="1"/>
      <c r="H239" s="3"/>
      <c r="L239" s="3"/>
      <c r="Q239" s="3"/>
      <c r="S239" s="349"/>
      <c r="U239"/>
      <c r="V239"/>
      <c r="W239"/>
      <c r="X239"/>
      <c r="Y239"/>
      <c r="Z239" s="3"/>
      <c r="AA239"/>
      <c r="AB239"/>
      <c r="AC239"/>
      <c r="AD239" s="341"/>
      <c r="AE239"/>
      <c r="AF239"/>
      <c r="AG239"/>
      <c r="AH239"/>
      <c r="AI239"/>
      <c r="AJ239"/>
      <c r="AK239"/>
      <c r="AL239"/>
      <c r="AM239"/>
    </row>
    <row r="240" spans="1:39" ht="12.75">
      <c r="A240" s="7"/>
      <c r="B240" s="1"/>
      <c r="C240" s="1"/>
      <c r="D240" s="1"/>
      <c r="E240" s="1"/>
      <c r="F240" s="1"/>
      <c r="G240" s="1"/>
      <c r="H240" s="3"/>
      <c r="L240" s="3"/>
      <c r="Q240" s="3"/>
      <c r="S240" s="349"/>
      <c r="U240"/>
      <c r="V240"/>
      <c r="W240"/>
      <c r="X240"/>
      <c r="Y240"/>
      <c r="Z240"/>
      <c r="AA240"/>
      <c r="AB240"/>
      <c r="AC240"/>
      <c r="AD240" s="341"/>
      <c r="AE240"/>
      <c r="AF240"/>
      <c r="AG240"/>
      <c r="AH240"/>
      <c r="AI240"/>
      <c r="AJ240"/>
      <c r="AK240"/>
      <c r="AL240"/>
      <c r="AM240"/>
    </row>
    <row r="241" spans="1:39" ht="12.75">
      <c r="A241" s="7"/>
      <c r="B241" s="1"/>
      <c r="C241" s="1"/>
      <c r="D241" s="1"/>
      <c r="E241" s="1"/>
      <c r="F241" s="1"/>
      <c r="G241" s="1"/>
      <c r="H241" s="3"/>
      <c r="L241" s="3"/>
      <c r="Q241" s="3"/>
      <c r="S241" s="349"/>
      <c r="U241"/>
      <c r="V241"/>
      <c r="W241"/>
      <c r="X241"/>
      <c r="Y241"/>
      <c r="Z241"/>
      <c r="AA241"/>
      <c r="AB241"/>
      <c r="AC241"/>
      <c r="AD241" s="341"/>
      <c r="AE241"/>
      <c r="AF241"/>
      <c r="AG241"/>
      <c r="AH241"/>
      <c r="AI241"/>
      <c r="AJ241"/>
      <c r="AK241"/>
      <c r="AL241"/>
      <c r="AM241"/>
    </row>
    <row r="242" spans="1:39" ht="12.75">
      <c r="A242" s="7"/>
      <c r="B242" s="1"/>
      <c r="C242" s="1"/>
      <c r="D242" s="1"/>
      <c r="E242" s="1"/>
      <c r="F242" s="1"/>
      <c r="G242" s="1"/>
      <c r="H242" s="3"/>
      <c r="L242" s="3"/>
      <c r="Q242" s="3"/>
      <c r="S242" s="349"/>
      <c r="U242"/>
      <c r="V242"/>
      <c r="W242"/>
      <c r="X242"/>
      <c r="Y242"/>
      <c r="Z242"/>
      <c r="AA242"/>
      <c r="AB242"/>
      <c r="AC242"/>
      <c r="AD242" s="341"/>
      <c r="AE242"/>
      <c r="AF242"/>
      <c r="AG242"/>
      <c r="AH242"/>
      <c r="AI242"/>
      <c r="AJ242"/>
      <c r="AK242"/>
      <c r="AL242"/>
      <c r="AM242"/>
    </row>
    <row r="243" spans="1:39" ht="12.75">
      <c r="A243" s="7"/>
      <c r="B243" s="1"/>
      <c r="C243" s="1"/>
      <c r="D243" s="1"/>
      <c r="E243" s="1"/>
      <c r="F243" s="1"/>
      <c r="G243" s="1"/>
      <c r="H243" s="3"/>
      <c r="L243" s="3"/>
      <c r="Q243" s="3"/>
      <c r="S243" s="349"/>
      <c r="U243"/>
      <c r="V243"/>
      <c r="W243"/>
      <c r="X243"/>
      <c r="Y243"/>
      <c r="Z243"/>
      <c r="AA243"/>
      <c r="AB243"/>
      <c r="AC243"/>
      <c r="AD243" s="341"/>
      <c r="AE243"/>
      <c r="AF243"/>
      <c r="AG243"/>
      <c r="AH243"/>
      <c r="AI243"/>
      <c r="AJ243"/>
      <c r="AK243"/>
      <c r="AL243"/>
      <c r="AM243"/>
    </row>
    <row r="244" spans="1:39" ht="12.75">
      <c r="A244" s="7"/>
      <c r="B244" s="1"/>
      <c r="C244" s="1"/>
      <c r="D244" s="1"/>
      <c r="E244" s="1"/>
      <c r="F244" s="1"/>
      <c r="G244" s="1"/>
      <c r="H244" s="3"/>
      <c r="L244" s="3"/>
      <c r="Q244" s="3"/>
      <c r="S244" s="349"/>
      <c r="U244"/>
      <c r="V244"/>
      <c r="W244"/>
      <c r="X244"/>
      <c r="Y244"/>
      <c r="Z244"/>
      <c r="AA244"/>
      <c r="AB244"/>
      <c r="AC244"/>
      <c r="AD244" s="341"/>
      <c r="AE244"/>
      <c r="AF244"/>
      <c r="AG244"/>
      <c r="AH244"/>
      <c r="AI244"/>
      <c r="AJ244"/>
      <c r="AK244"/>
      <c r="AL244"/>
      <c r="AM244"/>
    </row>
    <row r="245" spans="1:39" ht="12.75">
      <c r="A245" s="7"/>
      <c r="B245" s="1"/>
      <c r="C245" s="1"/>
      <c r="D245" s="1"/>
      <c r="E245" s="1"/>
      <c r="F245" s="1"/>
      <c r="G245" s="1"/>
      <c r="H245" s="3"/>
      <c r="L245" s="3"/>
      <c r="Q245" s="3"/>
      <c r="S245" s="349"/>
      <c r="U245"/>
      <c r="V245"/>
      <c r="W245"/>
      <c r="X245"/>
      <c r="Y245"/>
      <c r="Z245"/>
      <c r="AA245"/>
      <c r="AB245"/>
      <c r="AC245"/>
      <c r="AD245" s="341"/>
      <c r="AE245"/>
      <c r="AF245"/>
      <c r="AG245"/>
      <c r="AH245"/>
      <c r="AI245"/>
      <c r="AJ245"/>
      <c r="AK245"/>
      <c r="AL245"/>
      <c r="AM245"/>
    </row>
    <row r="246" spans="1:39" ht="12.75">
      <c r="A246" s="7"/>
      <c r="B246" s="1"/>
      <c r="C246" s="1"/>
      <c r="D246" s="1"/>
      <c r="E246" s="1"/>
      <c r="F246" s="1"/>
      <c r="G246" s="1"/>
      <c r="H246" s="3"/>
      <c r="L246" s="3"/>
      <c r="Q246" s="3"/>
      <c r="S246" s="349"/>
      <c r="U246"/>
      <c r="V246"/>
      <c r="W246"/>
      <c r="X246"/>
      <c r="Y246"/>
      <c r="Z246"/>
      <c r="AA246"/>
      <c r="AB246"/>
      <c r="AC246"/>
      <c r="AD246" s="341"/>
      <c r="AE246"/>
      <c r="AF246"/>
      <c r="AG246"/>
      <c r="AH246"/>
      <c r="AI246"/>
      <c r="AJ246"/>
      <c r="AK246"/>
      <c r="AL246"/>
      <c r="AM246"/>
    </row>
    <row r="247" spans="1:39" ht="12.75">
      <c r="A247" s="7"/>
      <c r="B247" s="1"/>
      <c r="C247" s="1"/>
      <c r="D247" s="1"/>
      <c r="E247" s="1"/>
      <c r="F247" s="1"/>
      <c r="G247" s="1"/>
      <c r="H247" s="3"/>
      <c r="L247" s="3"/>
      <c r="Q247" s="3"/>
      <c r="S247" s="349"/>
      <c r="U247"/>
      <c r="V247"/>
      <c r="W247"/>
      <c r="X247"/>
      <c r="Y247"/>
      <c r="Z247"/>
      <c r="AA247"/>
      <c r="AB247"/>
      <c r="AC247"/>
      <c r="AD247" s="341"/>
      <c r="AE247"/>
      <c r="AF247"/>
      <c r="AG247"/>
      <c r="AH247"/>
      <c r="AI247"/>
      <c r="AJ247"/>
      <c r="AK247"/>
      <c r="AL247"/>
      <c r="AM247"/>
    </row>
    <row r="248" spans="1:39" ht="12.75">
      <c r="A248" s="7"/>
      <c r="B248" s="1"/>
      <c r="C248" s="1"/>
      <c r="D248" s="1"/>
      <c r="E248" s="1"/>
      <c r="F248" s="1"/>
      <c r="G248" s="1"/>
      <c r="H248" s="3"/>
      <c r="L248" s="3"/>
      <c r="Q248" s="3"/>
      <c r="S248" s="349"/>
      <c r="U248"/>
      <c r="V248"/>
      <c r="W248"/>
      <c r="X248"/>
      <c r="Y248"/>
      <c r="Z248"/>
      <c r="AA248"/>
      <c r="AB248"/>
      <c r="AC248"/>
      <c r="AD248" s="341"/>
      <c r="AE248"/>
      <c r="AF248"/>
      <c r="AG248"/>
      <c r="AH248"/>
      <c r="AI248"/>
      <c r="AJ248"/>
      <c r="AK248"/>
      <c r="AL248"/>
      <c r="AM248"/>
    </row>
    <row r="249" spans="1:39" ht="12.75">
      <c r="A249" s="7"/>
      <c r="B249" s="1"/>
      <c r="C249" s="1"/>
      <c r="D249" s="1"/>
      <c r="E249" s="1"/>
      <c r="F249" s="1"/>
      <c r="G249" s="1"/>
      <c r="H249" s="3"/>
      <c r="L249" s="3"/>
      <c r="Q249" s="3"/>
      <c r="S249" s="349"/>
      <c r="U249"/>
      <c r="V249"/>
      <c r="W249"/>
      <c r="X249"/>
      <c r="Y249"/>
      <c r="Z249"/>
      <c r="AA249"/>
      <c r="AB249"/>
      <c r="AC249"/>
      <c r="AD249" s="341"/>
      <c r="AE249"/>
      <c r="AF249"/>
      <c r="AG249"/>
      <c r="AH249"/>
      <c r="AI249"/>
      <c r="AJ249"/>
      <c r="AK249"/>
      <c r="AL249"/>
      <c r="AM249"/>
    </row>
    <row r="250" spans="1:39" ht="12.75">
      <c r="A250" s="7"/>
      <c r="B250" s="1"/>
      <c r="C250" s="1"/>
      <c r="D250" s="1"/>
      <c r="E250" s="1"/>
      <c r="F250" s="1"/>
      <c r="G250" s="1"/>
      <c r="H250" s="3"/>
      <c r="L250" s="3"/>
      <c r="Q250" s="3"/>
      <c r="S250" s="349"/>
      <c r="U250"/>
      <c r="V250"/>
      <c r="W250"/>
      <c r="X250"/>
      <c r="Y250"/>
      <c r="Z250"/>
      <c r="AA250"/>
      <c r="AB250"/>
      <c r="AC250"/>
      <c r="AD250" s="341"/>
      <c r="AE250"/>
      <c r="AF250"/>
      <c r="AG250"/>
      <c r="AH250"/>
      <c r="AI250"/>
      <c r="AJ250"/>
      <c r="AK250"/>
      <c r="AL250"/>
      <c r="AM250"/>
    </row>
    <row r="251" spans="1:39" ht="12.75">
      <c r="A251" s="7"/>
      <c r="B251" s="1"/>
      <c r="C251" s="1"/>
      <c r="D251" s="1"/>
      <c r="E251" s="1"/>
      <c r="F251" s="1"/>
      <c r="G251" s="1"/>
      <c r="H251" s="3"/>
      <c r="L251" s="3"/>
      <c r="Q251" s="3"/>
      <c r="S251" s="349"/>
      <c r="U251"/>
      <c r="V251"/>
      <c r="W251"/>
      <c r="X251"/>
      <c r="Y251"/>
      <c r="Z251"/>
      <c r="AA251"/>
      <c r="AB251"/>
      <c r="AC251"/>
      <c r="AD251" s="341"/>
      <c r="AE251"/>
      <c r="AF251"/>
      <c r="AG251"/>
      <c r="AH251"/>
      <c r="AI251"/>
      <c r="AJ251"/>
      <c r="AK251"/>
      <c r="AL251"/>
      <c r="AM251"/>
    </row>
    <row r="252" spans="1:39" ht="12.75">
      <c r="A252" s="7"/>
      <c r="B252" s="1"/>
      <c r="C252" s="1"/>
      <c r="D252" s="1"/>
      <c r="E252" s="1"/>
      <c r="F252" s="1"/>
      <c r="G252" s="1"/>
      <c r="H252" s="3"/>
      <c r="L252" s="3"/>
      <c r="Q252" s="3"/>
      <c r="S252" s="349"/>
      <c r="U252"/>
      <c r="V252"/>
      <c r="W252"/>
      <c r="X252"/>
      <c r="Y252"/>
      <c r="Z252"/>
      <c r="AA252"/>
      <c r="AB252"/>
      <c r="AC252"/>
      <c r="AD252" s="341"/>
      <c r="AE252"/>
      <c r="AF252"/>
      <c r="AG252"/>
      <c r="AH252"/>
      <c r="AI252"/>
      <c r="AJ252"/>
      <c r="AK252"/>
      <c r="AL252"/>
      <c r="AM252"/>
    </row>
    <row r="253" spans="1:39" ht="12.75">
      <c r="A253" s="7"/>
      <c r="B253" s="1"/>
      <c r="C253" s="1"/>
      <c r="D253" s="1"/>
      <c r="E253" s="1"/>
      <c r="F253" s="1"/>
      <c r="G253" s="1"/>
      <c r="H253" s="3"/>
      <c r="L253" s="3"/>
      <c r="Q253" s="3"/>
      <c r="S253" s="349"/>
      <c r="U253"/>
      <c r="V253"/>
      <c r="W253"/>
      <c r="X253"/>
      <c r="Y253"/>
      <c r="Z253"/>
      <c r="AA253"/>
      <c r="AB253"/>
      <c r="AC253"/>
      <c r="AD253" s="341"/>
      <c r="AE253"/>
      <c r="AF253"/>
      <c r="AG253"/>
      <c r="AH253"/>
      <c r="AI253"/>
      <c r="AJ253"/>
      <c r="AK253"/>
      <c r="AL253"/>
      <c r="AM253"/>
    </row>
    <row r="254" spans="1:39" ht="12.75">
      <c r="A254" s="7"/>
      <c r="B254" s="1"/>
      <c r="C254" s="1"/>
      <c r="D254" s="1"/>
      <c r="E254" s="1"/>
      <c r="F254" s="1"/>
      <c r="G254" s="1"/>
      <c r="H254" s="3"/>
      <c r="L254" s="3"/>
      <c r="Q254" s="3"/>
      <c r="S254" s="349"/>
      <c r="U254"/>
      <c r="V254"/>
      <c r="W254"/>
      <c r="X254"/>
      <c r="Y254"/>
      <c r="Z254"/>
      <c r="AA254"/>
      <c r="AB254"/>
      <c r="AC254"/>
      <c r="AD254" s="341"/>
      <c r="AE254"/>
      <c r="AF254"/>
      <c r="AG254"/>
      <c r="AH254"/>
      <c r="AI254"/>
      <c r="AJ254"/>
      <c r="AK254"/>
      <c r="AL254"/>
      <c r="AM254"/>
    </row>
    <row r="255" spans="1:39" ht="12.75">
      <c r="A255" s="7"/>
      <c r="B255" s="1"/>
      <c r="C255" s="1"/>
      <c r="D255" s="1"/>
      <c r="E255" s="1"/>
      <c r="F255" s="1"/>
      <c r="G255" s="1"/>
      <c r="H255" s="3"/>
      <c r="L255" s="3"/>
      <c r="Q255" s="3"/>
      <c r="S255" s="349"/>
      <c r="U255"/>
      <c r="V255"/>
      <c r="W255"/>
      <c r="X255"/>
      <c r="Y255"/>
      <c r="Z255"/>
      <c r="AA255"/>
      <c r="AB255"/>
      <c r="AC255"/>
      <c r="AD255" s="341"/>
      <c r="AE255"/>
      <c r="AF255"/>
      <c r="AG255"/>
      <c r="AH255"/>
      <c r="AI255"/>
      <c r="AJ255"/>
      <c r="AK255"/>
      <c r="AL255"/>
      <c r="AM255"/>
    </row>
    <row r="256" spans="1:39" ht="12.75">
      <c r="A256" s="7"/>
      <c r="B256" s="1"/>
      <c r="C256" s="1"/>
      <c r="D256" s="1"/>
      <c r="E256" s="1"/>
      <c r="F256" s="1"/>
      <c r="G256" s="1"/>
      <c r="H256" s="3"/>
      <c r="L256" s="3"/>
      <c r="Q256" s="3"/>
      <c r="S256" s="349"/>
      <c r="U256"/>
      <c r="V256"/>
      <c r="W256"/>
      <c r="X256"/>
      <c r="Y256"/>
      <c r="Z256"/>
      <c r="AA256"/>
      <c r="AB256"/>
      <c r="AC256"/>
      <c r="AD256" s="341"/>
      <c r="AE256"/>
      <c r="AF256"/>
      <c r="AG256"/>
      <c r="AH256"/>
      <c r="AI256"/>
      <c r="AJ256"/>
      <c r="AK256"/>
      <c r="AL256"/>
      <c r="AM256"/>
    </row>
    <row r="257" spans="1:39" ht="12.75">
      <c r="A257" s="7"/>
      <c r="B257" s="1"/>
      <c r="C257" s="1"/>
      <c r="D257" s="1"/>
      <c r="E257" s="1"/>
      <c r="F257" s="1"/>
      <c r="G257" s="1"/>
      <c r="H257" s="3"/>
      <c r="L257" s="3"/>
      <c r="Q257" s="3"/>
      <c r="S257" s="349"/>
      <c r="U257"/>
      <c r="V257"/>
      <c r="W257"/>
      <c r="X257"/>
      <c r="Y257"/>
      <c r="Z257"/>
      <c r="AA257"/>
      <c r="AB257"/>
      <c r="AC257"/>
      <c r="AD257" s="341"/>
      <c r="AE257"/>
      <c r="AF257"/>
      <c r="AG257"/>
      <c r="AH257"/>
      <c r="AI257"/>
      <c r="AJ257"/>
      <c r="AK257"/>
      <c r="AL257"/>
      <c r="AM257"/>
    </row>
    <row r="258" spans="1:39" ht="12.75">
      <c r="A258" s="7"/>
      <c r="B258" s="1"/>
      <c r="C258" s="1"/>
      <c r="D258" s="1"/>
      <c r="E258" s="1"/>
      <c r="F258" s="1"/>
      <c r="G258" s="1"/>
      <c r="H258" s="3"/>
      <c r="L258" s="3"/>
      <c r="Q258" s="3"/>
      <c r="S258" s="349"/>
      <c r="U258"/>
      <c r="V258"/>
      <c r="W258"/>
      <c r="X258"/>
      <c r="Y258"/>
      <c r="Z258"/>
      <c r="AA258"/>
      <c r="AB258"/>
      <c r="AC258"/>
      <c r="AD258" s="341"/>
      <c r="AE258"/>
      <c r="AF258"/>
      <c r="AG258"/>
      <c r="AH258"/>
      <c r="AI258"/>
      <c r="AJ258"/>
      <c r="AK258"/>
      <c r="AL258"/>
      <c r="AM258"/>
    </row>
    <row r="259" spans="1:39" ht="12.75">
      <c r="A259" s="7"/>
      <c r="B259" s="1"/>
      <c r="C259" s="1"/>
      <c r="D259" s="1"/>
      <c r="E259" s="1"/>
      <c r="F259" s="1"/>
      <c r="G259" s="1"/>
      <c r="H259" s="3"/>
      <c r="L259" s="3"/>
      <c r="Q259" s="3"/>
      <c r="S259" s="349"/>
      <c r="U259"/>
      <c r="V259"/>
      <c r="W259"/>
      <c r="X259"/>
      <c r="Y259"/>
      <c r="Z259"/>
      <c r="AA259"/>
      <c r="AB259"/>
      <c r="AC259"/>
      <c r="AD259" s="341"/>
      <c r="AE259"/>
      <c r="AF259"/>
      <c r="AG259"/>
      <c r="AH259"/>
      <c r="AI259"/>
      <c r="AJ259"/>
      <c r="AK259"/>
      <c r="AL259"/>
      <c r="AM259"/>
    </row>
    <row r="260" spans="1:39" ht="12.75">
      <c r="A260" s="7"/>
      <c r="B260" s="1"/>
      <c r="C260" s="1"/>
      <c r="D260" s="1"/>
      <c r="E260" s="1"/>
      <c r="F260" s="1"/>
      <c r="G260" s="1"/>
      <c r="H260" s="3"/>
      <c r="L260" s="3"/>
      <c r="Q260" s="3"/>
      <c r="S260" s="349"/>
      <c r="U260"/>
      <c r="V260"/>
      <c r="W260"/>
      <c r="X260"/>
      <c r="Y260"/>
      <c r="Z260"/>
      <c r="AA260"/>
      <c r="AB260"/>
      <c r="AC260"/>
      <c r="AD260" s="341"/>
      <c r="AE260"/>
      <c r="AF260"/>
      <c r="AG260"/>
      <c r="AH260"/>
      <c r="AI260"/>
      <c r="AJ260"/>
      <c r="AK260"/>
      <c r="AL260"/>
      <c r="AM260"/>
    </row>
    <row r="261" spans="1:39" ht="12.75">
      <c r="A261" s="7"/>
      <c r="B261" s="1"/>
      <c r="C261" s="1"/>
      <c r="D261" s="1"/>
      <c r="E261" s="1"/>
      <c r="F261" s="1"/>
      <c r="G261" s="1"/>
      <c r="H261" s="3"/>
      <c r="L261" s="3"/>
      <c r="Q261" s="3"/>
      <c r="S261" s="349"/>
      <c r="U261"/>
      <c r="V261"/>
      <c r="W261"/>
      <c r="X261"/>
      <c r="Y261"/>
      <c r="Z261"/>
      <c r="AA261"/>
      <c r="AB261"/>
      <c r="AC261"/>
      <c r="AD261" s="341"/>
      <c r="AE261"/>
      <c r="AF261"/>
      <c r="AG261"/>
      <c r="AH261"/>
      <c r="AI261"/>
      <c r="AJ261"/>
      <c r="AK261"/>
      <c r="AL261"/>
      <c r="AM261"/>
    </row>
    <row r="262" spans="1:39" ht="12.75">
      <c r="A262" s="7"/>
      <c r="B262" s="1"/>
      <c r="C262" s="1"/>
      <c r="D262" s="1"/>
      <c r="E262" s="1"/>
      <c r="F262" s="1"/>
      <c r="G262" s="1"/>
      <c r="H262" s="3"/>
      <c r="L262" s="3"/>
      <c r="Q262" s="3"/>
      <c r="S262" s="349"/>
      <c r="U262"/>
      <c r="V262"/>
      <c r="W262"/>
      <c r="X262"/>
      <c r="Y262"/>
      <c r="Z262"/>
      <c r="AA262"/>
      <c r="AB262"/>
      <c r="AC262"/>
      <c r="AD262" s="341"/>
      <c r="AE262"/>
      <c r="AF262"/>
      <c r="AG262"/>
      <c r="AH262"/>
      <c r="AI262"/>
      <c r="AJ262"/>
      <c r="AK262"/>
      <c r="AL262"/>
      <c r="AM262"/>
    </row>
    <row r="263" spans="1:39" ht="12.75">
      <c r="A263" s="7"/>
      <c r="B263" s="1"/>
      <c r="C263" s="1"/>
      <c r="D263" s="1"/>
      <c r="E263" s="1"/>
      <c r="F263" s="1"/>
      <c r="G263" s="1"/>
      <c r="H263" s="3"/>
      <c r="L263" s="3"/>
      <c r="Q263" s="3"/>
      <c r="S263" s="349"/>
      <c r="U263"/>
      <c r="V263"/>
      <c r="W263"/>
      <c r="X263"/>
      <c r="Y263"/>
      <c r="Z263"/>
      <c r="AA263"/>
      <c r="AB263"/>
      <c r="AC263"/>
      <c r="AD263" s="341"/>
      <c r="AE263"/>
      <c r="AF263"/>
      <c r="AG263"/>
      <c r="AH263"/>
      <c r="AI263"/>
      <c r="AJ263"/>
      <c r="AK263"/>
      <c r="AL263"/>
      <c r="AM263"/>
    </row>
    <row r="264" spans="1:39" ht="12.75">
      <c r="A264" s="7"/>
      <c r="B264" s="1"/>
      <c r="C264" s="1"/>
      <c r="D264" s="1"/>
      <c r="E264" s="1"/>
      <c r="F264" s="1"/>
      <c r="G264" s="1"/>
      <c r="H264" s="3"/>
      <c r="L264" s="3"/>
      <c r="Q264" s="3"/>
      <c r="S264" s="349"/>
      <c r="U264"/>
      <c r="V264"/>
      <c r="W264"/>
      <c r="X264"/>
      <c r="Y264"/>
      <c r="Z264"/>
      <c r="AA264"/>
      <c r="AB264"/>
      <c r="AC264"/>
      <c r="AD264" s="341"/>
      <c r="AE264"/>
      <c r="AF264"/>
      <c r="AG264"/>
      <c r="AH264"/>
      <c r="AI264"/>
      <c r="AJ264"/>
      <c r="AK264"/>
      <c r="AL264"/>
      <c r="AM264"/>
    </row>
    <row r="265" spans="1:39" ht="12.75">
      <c r="A265" s="7"/>
      <c r="B265" s="1"/>
      <c r="C265" s="1"/>
      <c r="D265" s="1"/>
      <c r="E265" s="1"/>
      <c r="F265" s="1"/>
      <c r="G265" s="1"/>
      <c r="H265" s="3"/>
      <c r="L265" s="3"/>
      <c r="Q265" s="3"/>
      <c r="S265" s="349"/>
      <c r="U265"/>
      <c r="V265"/>
      <c r="W265"/>
      <c r="X265"/>
      <c r="Y265"/>
      <c r="Z265"/>
      <c r="AA265"/>
      <c r="AB265"/>
      <c r="AC265"/>
      <c r="AD265" s="341"/>
      <c r="AE265"/>
      <c r="AF265"/>
      <c r="AG265"/>
      <c r="AH265"/>
      <c r="AI265"/>
      <c r="AJ265"/>
      <c r="AK265"/>
      <c r="AL265"/>
      <c r="AM265"/>
    </row>
    <row r="266" spans="1:39" ht="12.75">
      <c r="A266" s="7"/>
      <c r="B266" s="1"/>
      <c r="C266" s="1"/>
      <c r="D266" s="1"/>
      <c r="E266" s="1"/>
      <c r="F266" s="1"/>
      <c r="G266" s="1"/>
      <c r="H266" s="3"/>
      <c r="L266" s="3"/>
      <c r="Q266" s="3"/>
      <c r="S266" s="349"/>
      <c r="U266"/>
      <c r="V266"/>
      <c r="W266"/>
      <c r="X266"/>
      <c r="Y266"/>
      <c r="Z266"/>
      <c r="AA266"/>
      <c r="AB266"/>
      <c r="AC266"/>
      <c r="AD266" s="341"/>
      <c r="AE266"/>
      <c r="AF266"/>
      <c r="AG266"/>
      <c r="AH266"/>
      <c r="AI266"/>
      <c r="AJ266"/>
      <c r="AK266"/>
      <c r="AL266"/>
      <c r="AM266"/>
    </row>
    <row r="267" spans="1:39" ht="12.75">
      <c r="A267" s="7"/>
      <c r="B267" s="1"/>
      <c r="C267" s="1"/>
      <c r="D267" s="1"/>
      <c r="E267" s="1"/>
      <c r="F267" s="1"/>
      <c r="G267" s="1"/>
      <c r="H267" s="3"/>
      <c r="L267" s="3"/>
      <c r="Q267" s="3"/>
      <c r="S267" s="349"/>
      <c r="U267"/>
      <c r="V267"/>
      <c r="W267"/>
      <c r="X267"/>
      <c r="Y267"/>
      <c r="Z267"/>
      <c r="AA267"/>
      <c r="AB267"/>
      <c r="AC267"/>
      <c r="AD267" s="341"/>
      <c r="AE267"/>
      <c r="AF267"/>
      <c r="AG267"/>
      <c r="AH267"/>
      <c r="AI267"/>
      <c r="AJ267"/>
      <c r="AK267"/>
      <c r="AL267"/>
      <c r="AM267"/>
    </row>
    <row r="268" spans="1:39" ht="12.75">
      <c r="A268" s="7"/>
      <c r="B268" s="1"/>
      <c r="C268" s="1"/>
      <c r="D268" s="1"/>
      <c r="E268" s="1"/>
      <c r="F268" s="1"/>
      <c r="G268" s="1"/>
      <c r="H268" s="3"/>
      <c r="L268" s="3"/>
      <c r="Q268" s="3"/>
      <c r="S268" s="349"/>
      <c r="U268"/>
      <c r="V268"/>
      <c r="W268"/>
      <c r="X268"/>
      <c r="Y268"/>
      <c r="Z268"/>
      <c r="AA268"/>
      <c r="AB268"/>
      <c r="AC268"/>
      <c r="AD268" s="341"/>
      <c r="AE268"/>
      <c r="AF268"/>
      <c r="AG268"/>
      <c r="AH268"/>
      <c r="AI268"/>
      <c r="AJ268"/>
      <c r="AK268"/>
      <c r="AL268"/>
      <c r="AM268"/>
    </row>
    <row r="269" spans="1:39" ht="12.75">
      <c r="A269" s="7"/>
      <c r="B269" s="1"/>
      <c r="C269" s="1"/>
      <c r="D269" s="1"/>
      <c r="E269" s="1"/>
      <c r="F269" s="1"/>
      <c r="G269" s="1"/>
      <c r="H269" s="3"/>
      <c r="L269" s="3"/>
      <c r="Q269" s="3"/>
      <c r="S269" s="349"/>
      <c r="U269"/>
      <c r="V269"/>
      <c r="W269"/>
      <c r="X269"/>
      <c r="Y269"/>
      <c r="Z269"/>
      <c r="AA269"/>
      <c r="AB269"/>
      <c r="AC269"/>
      <c r="AD269" s="341"/>
      <c r="AE269"/>
      <c r="AF269"/>
      <c r="AG269"/>
      <c r="AH269"/>
      <c r="AI269"/>
      <c r="AJ269"/>
      <c r="AK269"/>
      <c r="AL269"/>
      <c r="AM269"/>
    </row>
    <row r="270" spans="1:39" ht="12.75">
      <c r="A270" s="7"/>
      <c r="B270" s="1"/>
      <c r="C270" s="1"/>
      <c r="D270" s="1"/>
      <c r="E270" s="1"/>
      <c r="F270" s="1"/>
      <c r="G270" s="1"/>
      <c r="H270" s="3"/>
      <c r="L270" s="3"/>
      <c r="Q270" s="3"/>
      <c r="S270" s="349"/>
      <c r="U270"/>
      <c r="V270"/>
      <c r="W270"/>
      <c r="X270"/>
      <c r="Y270"/>
      <c r="Z270"/>
      <c r="AA270"/>
      <c r="AB270"/>
      <c r="AC270"/>
      <c r="AD270" s="341"/>
      <c r="AE270"/>
      <c r="AF270"/>
      <c r="AG270"/>
      <c r="AH270"/>
      <c r="AI270"/>
      <c r="AJ270"/>
      <c r="AK270"/>
      <c r="AL270"/>
      <c r="AM270"/>
    </row>
    <row r="271" spans="1:39" ht="12.75">
      <c r="A271" s="7"/>
      <c r="B271" s="1"/>
      <c r="C271" s="1"/>
      <c r="D271" s="1"/>
      <c r="E271" s="1"/>
      <c r="F271" s="1"/>
      <c r="G271" s="1"/>
      <c r="H271" s="3"/>
      <c r="L271" s="3"/>
      <c r="Q271" s="3"/>
      <c r="S271" s="349"/>
      <c r="U271"/>
      <c r="V271"/>
      <c r="W271"/>
      <c r="X271"/>
      <c r="Y271"/>
      <c r="Z271"/>
      <c r="AA271"/>
      <c r="AB271"/>
      <c r="AC271"/>
      <c r="AD271" s="341"/>
      <c r="AE271"/>
      <c r="AF271"/>
      <c r="AG271"/>
      <c r="AH271"/>
      <c r="AI271"/>
      <c r="AJ271"/>
      <c r="AK271"/>
      <c r="AL271"/>
      <c r="AM271"/>
    </row>
    <row r="272" spans="1:39" ht="12.75">
      <c r="A272" s="7"/>
      <c r="B272" s="1"/>
      <c r="C272" s="1"/>
      <c r="D272" s="1"/>
      <c r="E272" s="1"/>
      <c r="F272" s="1"/>
      <c r="G272" s="1"/>
      <c r="H272" s="3"/>
      <c r="L272" s="3"/>
      <c r="Q272" s="3"/>
      <c r="S272" s="349"/>
      <c r="U272"/>
      <c r="V272"/>
      <c r="W272"/>
      <c r="X272"/>
      <c r="Y272"/>
      <c r="Z272"/>
      <c r="AA272"/>
      <c r="AB272"/>
      <c r="AC272"/>
      <c r="AD272" s="341"/>
      <c r="AE272"/>
      <c r="AF272"/>
      <c r="AG272"/>
      <c r="AH272"/>
      <c r="AI272"/>
      <c r="AJ272"/>
      <c r="AK272"/>
      <c r="AL272"/>
      <c r="AM272"/>
    </row>
    <row r="273" spans="1:39" ht="12.75">
      <c r="A273" s="7"/>
      <c r="B273" s="1"/>
      <c r="C273" s="1"/>
      <c r="D273" s="1"/>
      <c r="E273" s="1"/>
      <c r="F273" s="1"/>
      <c r="G273" s="1"/>
      <c r="H273" s="3"/>
      <c r="L273" s="3"/>
      <c r="Q273" s="3"/>
      <c r="S273" s="349"/>
      <c r="U273"/>
      <c r="V273"/>
      <c r="W273"/>
      <c r="X273"/>
      <c r="Y273"/>
      <c r="Z273"/>
      <c r="AA273"/>
      <c r="AB273"/>
      <c r="AC273"/>
      <c r="AD273" s="341"/>
      <c r="AE273"/>
      <c r="AF273"/>
      <c r="AG273"/>
      <c r="AH273"/>
      <c r="AI273"/>
      <c r="AJ273"/>
      <c r="AK273"/>
      <c r="AL273"/>
      <c r="AM273"/>
    </row>
    <row r="274" spans="1:39" ht="12.75">
      <c r="A274" s="7"/>
      <c r="B274" s="1"/>
      <c r="C274" s="1"/>
      <c r="D274" s="1"/>
      <c r="E274" s="1"/>
      <c r="F274" s="1"/>
      <c r="G274" s="1"/>
      <c r="H274" s="3"/>
      <c r="L274" s="3"/>
      <c r="Q274" s="3"/>
      <c r="S274" s="349"/>
      <c r="U274"/>
      <c r="V274"/>
      <c r="W274"/>
      <c r="X274"/>
      <c r="Y274"/>
      <c r="Z274"/>
      <c r="AA274"/>
      <c r="AB274"/>
      <c r="AC274"/>
      <c r="AD274" s="341"/>
      <c r="AE274"/>
      <c r="AF274"/>
      <c r="AG274"/>
      <c r="AH274"/>
      <c r="AI274"/>
      <c r="AJ274"/>
      <c r="AK274"/>
      <c r="AL274"/>
      <c r="AM274"/>
    </row>
    <row r="275" spans="1:39" ht="12.75">
      <c r="A275" s="7"/>
      <c r="B275" s="1"/>
      <c r="C275" s="1"/>
      <c r="D275" s="1"/>
      <c r="E275" s="1"/>
      <c r="F275" s="1"/>
      <c r="G275" s="1"/>
      <c r="H275" s="3"/>
      <c r="L275" s="3"/>
      <c r="Q275" s="3"/>
      <c r="S275" s="349"/>
      <c r="U275"/>
      <c r="V275"/>
      <c r="W275"/>
      <c r="X275"/>
      <c r="Y275"/>
      <c r="Z275"/>
      <c r="AA275"/>
      <c r="AB275"/>
      <c r="AC275"/>
      <c r="AD275" s="341"/>
      <c r="AE275"/>
      <c r="AF275"/>
      <c r="AG275"/>
      <c r="AH275"/>
      <c r="AI275"/>
      <c r="AJ275"/>
      <c r="AK275"/>
      <c r="AL275"/>
      <c r="AM275"/>
    </row>
    <row r="276" spans="1:39" ht="12.75">
      <c r="A276" s="7"/>
      <c r="B276" s="1"/>
      <c r="C276" s="1"/>
      <c r="D276" s="1"/>
      <c r="E276" s="1"/>
      <c r="F276" s="1"/>
      <c r="G276" s="1"/>
      <c r="H276" s="3"/>
      <c r="L276" s="3"/>
      <c r="Q276" s="3"/>
      <c r="S276" s="349"/>
      <c r="U276"/>
      <c r="V276"/>
      <c r="W276"/>
      <c r="X276"/>
      <c r="Y276"/>
      <c r="Z276"/>
      <c r="AA276"/>
      <c r="AB276"/>
      <c r="AC276"/>
      <c r="AD276" s="341"/>
      <c r="AE276"/>
      <c r="AF276"/>
      <c r="AG276"/>
      <c r="AH276"/>
      <c r="AI276"/>
      <c r="AJ276"/>
      <c r="AK276"/>
      <c r="AL276"/>
      <c r="AM276"/>
    </row>
    <row r="277" spans="1:39" ht="12.75">
      <c r="A277" s="7"/>
      <c r="B277" s="1"/>
      <c r="C277" s="1"/>
      <c r="D277" s="1"/>
      <c r="E277" s="1"/>
      <c r="F277" s="1"/>
      <c r="G277" s="1"/>
      <c r="H277" s="3"/>
      <c r="L277" s="3"/>
      <c r="Q277" s="3"/>
      <c r="S277" s="349"/>
      <c r="U277"/>
      <c r="V277"/>
      <c r="W277"/>
      <c r="X277"/>
      <c r="Y277"/>
      <c r="Z277"/>
      <c r="AA277"/>
      <c r="AB277"/>
      <c r="AC277"/>
      <c r="AD277" s="341"/>
      <c r="AE277"/>
      <c r="AF277"/>
      <c r="AG277"/>
      <c r="AH277"/>
      <c r="AI277"/>
      <c r="AJ277"/>
      <c r="AK277"/>
      <c r="AL277"/>
      <c r="AM277"/>
    </row>
    <row r="278" spans="1:39" ht="12.75">
      <c r="A278" s="7"/>
      <c r="B278" s="1"/>
      <c r="C278" s="1"/>
      <c r="D278" s="1"/>
      <c r="E278" s="1"/>
      <c r="F278" s="1"/>
      <c r="G278" s="1"/>
      <c r="H278" s="3"/>
      <c r="L278" s="3"/>
      <c r="Q278" s="3"/>
      <c r="S278" s="349"/>
      <c r="U278"/>
      <c r="V278"/>
      <c r="W278"/>
      <c r="X278"/>
      <c r="Y278"/>
      <c r="Z278"/>
      <c r="AA278"/>
      <c r="AB278"/>
      <c r="AC278"/>
      <c r="AD278" s="341"/>
      <c r="AE278"/>
      <c r="AF278"/>
      <c r="AG278"/>
      <c r="AH278"/>
      <c r="AI278"/>
      <c r="AJ278"/>
      <c r="AK278"/>
      <c r="AL278"/>
      <c r="AM278"/>
    </row>
    <row r="279" spans="1:39" ht="12.75">
      <c r="A279" s="7"/>
      <c r="B279" s="1"/>
      <c r="C279" s="1"/>
      <c r="D279" s="1"/>
      <c r="E279" s="1"/>
      <c r="F279" s="1"/>
      <c r="G279" s="1"/>
      <c r="H279" s="3"/>
      <c r="L279" s="3"/>
      <c r="Q279" s="3"/>
      <c r="S279" s="349"/>
      <c r="U279"/>
      <c r="V279"/>
      <c r="W279"/>
      <c r="X279"/>
      <c r="Y279"/>
      <c r="Z279"/>
      <c r="AA279"/>
      <c r="AB279"/>
      <c r="AC279"/>
      <c r="AD279" s="341"/>
      <c r="AE279"/>
      <c r="AF279"/>
      <c r="AG279"/>
      <c r="AH279"/>
      <c r="AI279"/>
      <c r="AJ279"/>
      <c r="AK279"/>
      <c r="AL279"/>
      <c r="AM279"/>
    </row>
    <row r="280" spans="1:39" ht="12.75">
      <c r="A280" s="7"/>
      <c r="B280" s="1"/>
      <c r="C280" s="1"/>
      <c r="D280" s="1"/>
      <c r="E280" s="1"/>
      <c r="F280" s="1"/>
      <c r="G280" s="1"/>
      <c r="H280" s="3"/>
      <c r="L280" s="3"/>
      <c r="Q280" s="3"/>
      <c r="S280" s="349"/>
      <c r="U280"/>
      <c r="V280"/>
      <c r="W280"/>
      <c r="X280"/>
      <c r="Y280"/>
      <c r="Z280"/>
      <c r="AA280"/>
      <c r="AB280"/>
      <c r="AC280"/>
      <c r="AD280" s="341"/>
      <c r="AE280"/>
      <c r="AF280"/>
      <c r="AG280"/>
      <c r="AH280"/>
      <c r="AI280"/>
      <c r="AJ280"/>
      <c r="AK280"/>
      <c r="AL280"/>
      <c r="AM280"/>
    </row>
    <row r="281" spans="1:39" ht="12.75">
      <c r="A281" s="7"/>
      <c r="B281" s="1"/>
      <c r="C281" s="1"/>
      <c r="D281" s="1"/>
      <c r="E281" s="1"/>
      <c r="F281" s="1"/>
      <c r="G281" s="1"/>
      <c r="H281" s="3"/>
      <c r="L281" s="3"/>
      <c r="Q281" s="3"/>
      <c r="S281" s="349"/>
      <c r="U281"/>
      <c r="V281"/>
      <c r="W281"/>
      <c r="X281"/>
      <c r="Y281"/>
      <c r="Z281"/>
      <c r="AA281"/>
      <c r="AB281"/>
      <c r="AC281"/>
      <c r="AD281" s="341"/>
      <c r="AE281"/>
      <c r="AF281"/>
      <c r="AG281"/>
      <c r="AH281"/>
      <c r="AI281"/>
      <c r="AJ281"/>
      <c r="AK281"/>
      <c r="AL281"/>
      <c r="AM281"/>
    </row>
    <row r="282" spans="1:39" ht="12.75">
      <c r="A282" s="7"/>
      <c r="B282" s="1"/>
      <c r="C282" s="1"/>
      <c r="D282" s="1"/>
      <c r="E282" s="1"/>
      <c r="F282" s="1"/>
      <c r="G282" s="1"/>
      <c r="H282" s="3"/>
      <c r="L282" s="3"/>
      <c r="Q282" s="3"/>
      <c r="S282" s="349"/>
      <c r="U282"/>
      <c r="V282"/>
      <c r="W282"/>
      <c r="X282"/>
      <c r="Y282"/>
      <c r="Z282"/>
      <c r="AA282"/>
      <c r="AB282"/>
      <c r="AC282"/>
      <c r="AD282" s="341"/>
      <c r="AE282"/>
      <c r="AF282"/>
      <c r="AG282"/>
      <c r="AH282"/>
      <c r="AI282"/>
      <c r="AJ282"/>
      <c r="AK282"/>
      <c r="AL282"/>
      <c r="AM282"/>
    </row>
    <row r="283" spans="1:39" ht="12.75">
      <c r="A283" s="7"/>
      <c r="B283" s="1"/>
      <c r="C283" s="1"/>
      <c r="D283" s="1"/>
      <c r="E283" s="1"/>
      <c r="F283" s="1"/>
      <c r="G283" s="1"/>
      <c r="H283" s="3"/>
      <c r="L283" s="3"/>
      <c r="Q283" s="3"/>
      <c r="S283" s="349"/>
      <c r="U283"/>
      <c r="V283"/>
      <c r="W283"/>
      <c r="X283"/>
      <c r="Y283"/>
      <c r="Z283"/>
      <c r="AA283"/>
      <c r="AB283"/>
      <c r="AC283"/>
      <c r="AD283" s="341"/>
      <c r="AE283"/>
      <c r="AF283"/>
      <c r="AG283"/>
      <c r="AH283"/>
      <c r="AI283"/>
      <c r="AJ283"/>
      <c r="AK283"/>
      <c r="AL283"/>
      <c r="AM283"/>
    </row>
    <row r="284" spans="1:39" ht="12.75">
      <c r="A284" s="7"/>
      <c r="B284" s="1"/>
      <c r="C284" s="1"/>
      <c r="D284" s="1"/>
      <c r="E284" s="1"/>
      <c r="F284" s="1"/>
      <c r="G284" s="1"/>
      <c r="H284" s="3"/>
      <c r="L284" s="3"/>
      <c r="Q284" s="3"/>
      <c r="S284" s="349"/>
      <c r="U284"/>
      <c r="V284"/>
      <c r="W284"/>
      <c r="X284"/>
      <c r="Y284"/>
      <c r="Z284"/>
      <c r="AA284"/>
      <c r="AB284"/>
      <c r="AC284"/>
      <c r="AD284" s="341"/>
      <c r="AE284"/>
      <c r="AF284"/>
      <c r="AG284"/>
      <c r="AH284"/>
      <c r="AI284"/>
      <c r="AJ284"/>
      <c r="AK284"/>
      <c r="AL284"/>
      <c r="AM284"/>
    </row>
    <row r="285" spans="1:39" ht="12.75">
      <c r="A285" s="7"/>
      <c r="B285" s="1"/>
      <c r="C285" s="1"/>
      <c r="D285" s="1"/>
      <c r="E285" s="1"/>
      <c r="F285" s="1"/>
      <c r="G285" s="1"/>
      <c r="H285" s="3"/>
      <c r="L285" s="3"/>
      <c r="Q285" s="3"/>
      <c r="S285" s="349"/>
      <c r="U285"/>
      <c r="V285"/>
      <c r="W285"/>
      <c r="X285"/>
      <c r="Y285"/>
      <c r="Z285"/>
      <c r="AA285"/>
      <c r="AB285"/>
      <c r="AC285"/>
      <c r="AD285" s="341"/>
      <c r="AE285"/>
      <c r="AF285"/>
      <c r="AG285"/>
      <c r="AH285"/>
      <c r="AI285"/>
      <c r="AJ285"/>
      <c r="AK285"/>
      <c r="AL285"/>
      <c r="AM285"/>
    </row>
    <row r="286" spans="1:39" ht="12.75">
      <c r="A286" s="7"/>
      <c r="B286" s="1"/>
      <c r="C286" s="1"/>
      <c r="D286" s="1"/>
      <c r="E286" s="1"/>
      <c r="F286" s="1"/>
      <c r="G286" s="1"/>
      <c r="H286" s="3"/>
      <c r="L286" s="3"/>
      <c r="Q286" s="3"/>
      <c r="S286" s="349"/>
      <c r="U286"/>
      <c r="V286"/>
      <c r="W286"/>
      <c r="X286"/>
      <c r="Y286"/>
      <c r="Z286"/>
      <c r="AA286"/>
      <c r="AB286"/>
      <c r="AC286"/>
      <c r="AD286" s="341"/>
      <c r="AE286"/>
      <c r="AF286"/>
      <c r="AG286"/>
      <c r="AH286"/>
      <c r="AI286"/>
      <c r="AJ286"/>
      <c r="AK286"/>
      <c r="AL286"/>
      <c r="AM286"/>
    </row>
    <row r="287" spans="1:39" ht="12.75">
      <c r="A287" s="7"/>
      <c r="B287" s="1"/>
      <c r="C287" s="1"/>
      <c r="D287" s="1"/>
      <c r="E287" s="1"/>
      <c r="F287" s="1"/>
      <c r="G287" s="1"/>
      <c r="H287" s="3"/>
      <c r="L287" s="3"/>
      <c r="Q287" s="3"/>
      <c r="S287" s="349"/>
      <c r="U287"/>
      <c r="V287"/>
      <c r="W287"/>
      <c r="X287"/>
      <c r="Y287"/>
      <c r="Z287"/>
      <c r="AA287"/>
      <c r="AB287"/>
      <c r="AC287"/>
      <c r="AD287" s="341"/>
      <c r="AE287"/>
      <c r="AF287"/>
      <c r="AG287"/>
      <c r="AH287"/>
      <c r="AI287"/>
      <c r="AJ287"/>
      <c r="AK287"/>
      <c r="AL287"/>
      <c r="AM287"/>
    </row>
    <row r="288" spans="1:39" ht="12.75">
      <c r="A288" s="7"/>
      <c r="B288" s="1"/>
      <c r="C288" s="1"/>
      <c r="D288" s="1"/>
      <c r="E288" s="1"/>
      <c r="F288" s="1"/>
      <c r="G288" s="1"/>
      <c r="H288" s="3"/>
      <c r="L288" s="3"/>
      <c r="Q288" s="3"/>
      <c r="S288" s="349"/>
      <c r="U288"/>
      <c r="V288"/>
      <c r="W288"/>
      <c r="X288"/>
      <c r="Y288"/>
      <c r="Z288"/>
      <c r="AA288"/>
      <c r="AB288"/>
      <c r="AC288"/>
      <c r="AD288" s="341"/>
      <c r="AE288"/>
      <c r="AF288"/>
      <c r="AG288"/>
      <c r="AH288"/>
      <c r="AI288"/>
      <c r="AJ288"/>
      <c r="AK288"/>
      <c r="AL288"/>
      <c r="AM288"/>
    </row>
    <row r="289" spans="1:39" ht="12.75">
      <c r="A289" s="7"/>
      <c r="B289" s="1"/>
      <c r="C289" s="1"/>
      <c r="D289" s="1"/>
      <c r="E289" s="1"/>
      <c r="F289" s="1"/>
      <c r="G289" s="1"/>
      <c r="H289" s="3"/>
      <c r="L289" s="3"/>
      <c r="Q289" s="3"/>
      <c r="S289" s="349"/>
      <c r="U289"/>
      <c r="V289"/>
      <c r="W289"/>
      <c r="X289"/>
      <c r="Y289"/>
      <c r="Z289"/>
      <c r="AA289"/>
      <c r="AB289"/>
      <c r="AC289"/>
      <c r="AD289" s="341"/>
      <c r="AE289"/>
      <c r="AF289"/>
      <c r="AG289"/>
      <c r="AH289"/>
      <c r="AI289"/>
      <c r="AJ289"/>
      <c r="AK289"/>
      <c r="AL289"/>
      <c r="AM289"/>
    </row>
    <row r="290" spans="1:39" ht="12.75">
      <c r="A290" s="7"/>
      <c r="B290" s="1"/>
      <c r="C290" s="1"/>
      <c r="D290" s="1"/>
      <c r="E290" s="1"/>
      <c r="F290" s="1"/>
      <c r="G290" s="1"/>
      <c r="H290" s="3"/>
      <c r="L290" s="3"/>
      <c r="Q290" s="3"/>
      <c r="S290" s="349"/>
      <c r="U290"/>
      <c r="V290"/>
      <c r="W290"/>
      <c r="X290"/>
      <c r="Y290"/>
      <c r="Z290"/>
      <c r="AA290"/>
      <c r="AB290"/>
      <c r="AC290"/>
      <c r="AD290" s="341"/>
      <c r="AE290"/>
      <c r="AF290"/>
      <c r="AG290"/>
      <c r="AH290"/>
      <c r="AI290"/>
      <c r="AJ290"/>
      <c r="AK290"/>
      <c r="AL290"/>
      <c r="AM290"/>
    </row>
    <row r="291" spans="1:39" ht="12.75">
      <c r="A291" s="7"/>
      <c r="B291" s="1"/>
      <c r="C291" s="1"/>
      <c r="D291" s="1"/>
      <c r="E291" s="1"/>
      <c r="F291" s="1"/>
      <c r="G291" s="1"/>
      <c r="H291" s="3"/>
      <c r="L291" s="3"/>
      <c r="Q291" s="3"/>
      <c r="S291" s="349"/>
      <c r="U291"/>
      <c r="V291"/>
      <c r="W291"/>
      <c r="X291"/>
      <c r="Y291"/>
      <c r="Z291"/>
      <c r="AA291"/>
      <c r="AB291"/>
      <c r="AC291"/>
      <c r="AD291" s="341"/>
      <c r="AE291"/>
      <c r="AF291"/>
      <c r="AG291"/>
      <c r="AH291"/>
      <c r="AI291"/>
      <c r="AJ291"/>
      <c r="AK291"/>
      <c r="AL291"/>
      <c r="AM291"/>
    </row>
    <row r="292" spans="1:39" ht="12.75">
      <c r="A292" s="7"/>
      <c r="B292" s="1"/>
      <c r="C292" s="1"/>
      <c r="D292" s="1"/>
      <c r="E292" s="1"/>
      <c r="F292" s="1"/>
      <c r="G292" s="1"/>
      <c r="H292" s="3"/>
      <c r="L292" s="3"/>
      <c r="Q292" s="3"/>
      <c r="S292" s="349"/>
      <c r="U292"/>
      <c r="V292"/>
      <c r="W292"/>
      <c r="X292"/>
      <c r="Y292"/>
      <c r="Z292"/>
      <c r="AA292"/>
      <c r="AB292"/>
      <c r="AC292"/>
      <c r="AD292" s="341"/>
      <c r="AE292"/>
      <c r="AF292"/>
      <c r="AG292"/>
      <c r="AH292"/>
      <c r="AI292"/>
      <c r="AJ292"/>
      <c r="AK292"/>
      <c r="AL292"/>
      <c r="AM292"/>
    </row>
    <row r="293" spans="1:39" ht="12.75">
      <c r="A293" s="7"/>
      <c r="B293" s="1"/>
      <c r="C293" s="1"/>
      <c r="D293" s="1"/>
      <c r="E293" s="1"/>
      <c r="F293" s="1"/>
      <c r="G293" s="1"/>
      <c r="H293" s="3"/>
      <c r="L293" s="3"/>
      <c r="Q293" s="3"/>
      <c r="S293" s="349"/>
      <c r="U293"/>
      <c r="V293"/>
      <c r="W293"/>
      <c r="X293"/>
      <c r="Y293"/>
      <c r="Z293"/>
      <c r="AA293"/>
      <c r="AB293"/>
      <c r="AC293"/>
      <c r="AD293" s="341"/>
      <c r="AE293"/>
      <c r="AF293"/>
      <c r="AG293"/>
      <c r="AH293"/>
      <c r="AI293"/>
      <c r="AJ293"/>
      <c r="AK293"/>
      <c r="AL293"/>
      <c r="AM293"/>
    </row>
    <row r="294" spans="1:39" ht="12.75">
      <c r="A294" s="7"/>
      <c r="B294" s="1"/>
      <c r="C294" s="1"/>
      <c r="D294" s="1"/>
      <c r="E294" s="1"/>
      <c r="F294" s="1"/>
      <c r="G294" s="1"/>
      <c r="H294" s="3"/>
      <c r="L294" s="3"/>
      <c r="Q294" s="3"/>
      <c r="S294" s="349"/>
      <c r="U294"/>
      <c r="V294"/>
      <c r="W294"/>
      <c r="X294"/>
      <c r="Y294"/>
      <c r="Z294"/>
      <c r="AA294"/>
      <c r="AB294"/>
      <c r="AC294"/>
      <c r="AD294" s="341"/>
      <c r="AE294"/>
      <c r="AF294"/>
      <c r="AG294"/>
      <c r="AH294"/>
      <c r="AI294"/>
      <c r="AJ294"/>
      <c r="AK294"/>
      <c r="AL294"/>
      <c r="AM294"/>
    </row>
    <row r="295" spans="1:39" ht="12.75">
      <c r="A295" s="7"/>
      <c r="B295" s="1"/>
      <c r="C295" s="1"/>
      <c r="D295" s="1"/>
      <c r="E295" s="1"/>
      <c r="F295" s="1"/>
      <c r="G295" s="1"/>
      <c r="H295" s="3"/>
      <c r="L295" s="3"/>
      <c r="Q295" s="3"/>
      <c r="S295" s="349"/>
      <c r="U295"/>
      <c r="V295"/>
      <c r="W295"/>
      <c r="X295"/>
      <c r="Y295"/>
      <c r="Z295"/>
      <c r="AA295"/>
      <c r="AB295"/>
      <c r="AC295"/>
      <c r="AD295" s="341"/>
      <c r="AE295"/>
      <c r="AF295"/>
      <c r="AG295"/>
      <c r="AH295"/>
      <c r="AI295"/>
      <c r="AJ295"/>
      <c r="AK295"/>
      <c r="AL295"/>
      <c r="AM295"/>
    </row>
    <row r="296" spans="1:39" ht="12.75">
      <c r="A296" s="7"/>
      <c r="B296" s="1"/>
      <c r="C296" s="1"/>
      <c r="D296" s="1"/>
      <c r="E296" s="1"/>
      <c r="F296" s="1"/>
      <c r="G296" s="1"/>
      <c r="H296" s="3"/>
      <c r="L296" s="3"/>
      <c r="Q296" s="3"/>
      <c r="S296" s="349"/>
      <c r="U296"/>
      <c r="V296"/>
      <c r="W296"/>
      <c r="X296"/>
      <c r="Y296"/>
      <c r="Z296"/>
      <c r="AA296"/>
      <c r="AB296"/>
      <c r="AC296"/>
      <c r="AD296" s="341"/>
      <c r="AE296"/>
      <c r="AF296"/>
      <c r="AG296"/>
      <c r="AH296"/>
      <c r="AI296"/>
      <c r="AJ296"/>
      <c r="AK296"/>
      <c r="AL296"/>
      <c r="AM296"/>
    </row>
    <row r="297" spans="1:39" ht="12.75">
      <c r="A297" s="7"/>
      <c r="B297" s="1"/>
      <c r="C297" s="1"/>
      <c r="D297" s="1"/>
      <c r="E297" s="1"/>
      <c r="F297" s="1"/>
      <c r="G297" s="1"/>
      <c r="H297" s="3"/>
      <c r="L297" s="3"/>
      <c r="Q297" s="3"/>
      <c r="S297" s="349"/>
      <c r="U297"/>
      <c r="V297"/>
      <c r="W297"/>
      <c r="X297"/>
      <c r="Y297"/>
      <c r="Z297"/>
      <c r="AA297"/>
      <c r="AB297"/>
      <c r="AC297"/>
      <c r="AD297" s="341"/>
      <c r="AE297"/>
      <c r="AF297"/>
      <c r="AG297"/>
      <c r="AH297"/>
      <c r="AI297"/>
      <c r="AJ297"/>
      <c r="AK297"/>
      <c r="AL297"/>
      <c r="AM297"/>
    </row>
    <row r="298" spans="1:39" ht="12.75">
      <c r="A298" s="7"/>
      <c r="B298" s="1"/>
      <c r="C298" s="1"/>
      <c r="D298" s="1"/>
      <c r="E298" s="1"/>
      <c r="F298" s="1"/>
      <c r="G298" s="1"/>
      <c r="H298" s="3"/>
      <c r="L298" s="3"/>
      <c r="Q298" s="3"/>
      <c r="S298" s="349"/>
      <c r="U298"/>
      <c r="V298"/>
      <c r="W298"/>
      <c r="X298"/>
      <c r="Y298"/>
      <c r="Z298"/>
      <c r="AA298"/>
      <c r="AB298"/>
      <c r="AC298"/>
      <c r="AD298" s="341"/>
      <c r="AE298"/>
      <c r="AF298"/>
      <c r="AG298"/>
      <c r="AH298"/>
      <c r="AI298"/>
      <c r="AJ298"/>
      <c r="AK298"/>
      <c r="AL298"/>
      <c r="AM298"/>
    </row>
    <row r="299" spans="1:39" ht="12.75">
      <c r="A299" s="7"/>
      <c r="B299" s="1"/>
      <c r="C299" s="1"/>
      <c r="D299" s="1"/>
      <c r="E299" s="1"/>
      <c r="F299" s="1"/>
      <c r="G299" s="1"/>
      <c r="H299" s="3"/>
      <c r="L299" s="3"/>
      <c r="Q299" s="3"/>
      <c r="S299" s="349"/>
      <c r="U299"/>
      <c r="V299"/>
      <c r="W299"/>
      <c r="X299"/>
      <c r="Y299"/>
      <c r="Z299"/>
      <c r="AA299"/>
      <c r="AB299"/>
      <c r="AC299"/>
      <c r="AD299" s="341"/>
      <c r="AE299"/>
      <c r="AF299"/>
      <c r="AG299"/>
      <c r="AH299"/>
      <c r="AI299"/>
      <c r="AJ299"/>
      <c r="AK299"/>
      <c r="AL299"/>
      <c r="AM299"/>
    </row>
    <row r="300" spans="1:39" ht="12.75">
      <c r="A300" s="7"/>
      <c r="B300" s="1"/>
      <c r="C300" s="1"/>
      <c r="D300" s="1"/>
      <c r="E300" s="1"/>
      <c r="F300" s="1"/>
      <c r="G300" s="1"/>
      <c r="H300" s="3"/>
      <c r="L300" s="3"/>
      <c r="Q300" s="3"/>
      <c r="S300" s="349"/>
      <c r="U300"/>
      <c r="V300"/>
      <c r="W300"/>
      <c r="X300"/>
      <c r="Y300"/>
      <c r="Z300"/>
      <c r="AA300"/>
      <c r="AB300"/>
      <c r="AC300"/>
      <c r="AD300" s="341"/>
      <c r="AE300"/>
      <c r="AF300"/>
      <c r="AG300"/>
      <c r="AH300"/>
      <c r="AI300"/>
      <c r="AJ300"/>
      <c r="AK300"/>
      <c r="AL300"/>
      <c r="AM300"/>
    </row>
    <row r="301" spans="1:39" ht="12.75">
      <c r="A301" s="7"/>
      <c r="B301" s="1"/>
      <c r="C301" s="1"/>
      <c r="D301" s="1"/>
      <c r="E301" s="1"/>
      <c r="F301" s="1"/>
      <c r="G301" s="1"/>
      <c r="H301" s="3"/>
      <c r="L301" s="3"/>
      <c r="Q301" s="3"/>
      <c r="S301" s="349"/>
      <c r="U301"/>
      <c r="V301"/>
      <c r="W301"/>
      <c r="X301"/>
      <c r="Y301"/>
      <c r="Z301"/>
      <c r="AA301"/>
      <c r="AB301"/>
      <c r="AC301"/>
      <c r="AD301" s="341"/>
      <c r="AE301"/>
      <c r="AF301"/>
      <c r="AG301"/>
      <c r="AH301"/>
      <c r="AI301"/>
      <c r="AJ301"/>
      <c r="AK301"/>
      <c r="AL301"/>
      <c r="AM301"/>
    </row>
    <row r="302" spans="1:39" ht="12.75">
      <c r="A302" s="7"/>
      <c r="B302" s="1"/>
      <c r="C302" s="1"/>
      <c r="D302" s="1"/>
      <c r="E302" s="1"/>
      <c r="F302" s="1"/>
      <c r="G302" s="1"/>
      <c r="H302" s="3"/>
      <c r="L302" s="3"/>
      <c r="Q302" s="3"/>
      <c r="S302" s="349"/>
      <c r="U302"/>
      <c r="V302"/>
      <c r="W302"/>
      <c r="X302"/>
      <c r="Y302"/>
      <c r="Z302"/>
      <c r="AA302"/>
      <c r="AB302"/>
      <c r="AC302"/>
      <c r="AD302" s="341"/>
      <c r="AE302"/>
      <c r="AF302"/>
      <c r="AG302"/>
      <c r="AH302"/>
      <c r="AI302"/>
      <c r="AJ302"/>
      <c r="AK302"/>
      <c r="AL302"/>
      <c r="AM302"/>
    </row>
    <row r="303" spans="3:18" ht="12.75">
      <c r="C303" s="350"/>
      <c r="D303" s="350"/>
      <c r="E303" s="350"/>
      <c r="F303" s="350"/>
      <c r="G303" s="350"/>
      <c r="H303" s="350"/>
      <c r="I303" s="5"/>
      <c r="J303" s="5"/>
      <c r="K303" s="5"/>
      <c r="L303" s="351"/>
      <c r="M303" s="5"/>
      <c r="N303" s="5"/>
      <c r="O303" s="5"/>
      <c r="P303" s="5"/>
      <c r="R303" s="352"/>
    </row>
    <row r="304" spans="1:39" ht="12.75" customHeight="1">
      <c r="A304" s="7"/>
      <c r="B304" s="1"/>
      <c r="C304" s="1"/>
      <c r="D304" s="1"/>
      <c r="E304" s="1"/>
      <c r="F304" s="1"/>
      <c r="G304" s="1"/>
      <c r="H304" s="3"/>
      <c r="L304" s="3"/>
      <c r="Q304" s="3"/>
      <c r="S304" s="349"/>
      <c r="U304"/>
      <c r="V304"/>
      <c r="W304"/>
      <c r="X304"/>
      <c r="Y304"/>
      <c r="Z304"/>
      <c r="AA304"/>
      <c r="AB304"/>
      <c r="AC304"/>
      <c r="AD304" s="341"/>
      <c r="AE304"/>
      <c r="AF304"/>
      <c r="AG304"/>
      <c r="AH304"/>
      <c r="AI304"/>
      <c r="AJ304"/>
      <c r="AK304"/>
      <c r="AL304"/>
      <c r="AM304"/>
    </row>
    <row r="305" spans="1:39" ht="12.75" customHeight="1">
      <c r="A305" s="7"/>
      <c r="B305" s="1"/>
      <c r="C305" s="1"/>
      <c r="D305" s="1"/>
      <c r="E305" s="1"/>
      <c r="F305" s="1"/>
      <c r="G305" s="1"/>
      <c r="H305" s="3"/>
      <c r="L305" s="3"/>
      <c r="Q305" s="3"/>
      <c r="S305" s="349"/>
      <c r="U305"/>
      <c r="V305"/>
      <c r="W305"/>
      <c r="X305"/>
      <c r="Y305"/>
      <c r="Z305"/>
      <c r="AA305"/>
      <c r="AB305"/>
      <c r="AC305"/>
      <c r="AD305" s="341"/>
      <c r="AE305"/>
      <c r="AF305"/>
      <c r="AG305"/>
      <c r="AH305"/>
      <c r="AI305"/>
      <c r="AJ305"/>
      <c r="AK305"/>
      <c r="AL305"/>
      <c r="AM305"/>
    </row>
    <row r="306" spans="1:39" ht="12.75">
      <c r="A306" s="7"/>
      <c r="B306" s="1"/>
      <c r="C306" s="1"/>
      <c r="D306" s="1"/>
      <c r="E306" s="1"/>
      <c r="F306" s="1"/>
      <c r="G306" s="1"/>
      <c r="H306" s="3"/>
      <c r="L306" s="3"/>
      <c r="Q306" s="3"/>
      <c r="S306" s="349"/>
      <c r="U306"/>
      <c r="V306"/>
      <c r="W306"/>
      <c r="X306"/>
      <c r="Y306"/>
      <c r="Z306"/>
      <c r="AA306"/>
      <c r="AB306"/>
      <c r="AC306"/>
      <c r="AD306" s="341"/>
      <c r="AE306"/>
      <c r="AF306"/>
      <c r="AG306"/>
      <c r="AH306"/>
      <c r="AI306"/>
      <c r="AJ306"/>
      <c r="AK306"/>
      <c r="AL306"/>
      <c r="AM306"/>
    </row>
    <row r="307" spans="1:39" ht="12.75">
      <c r="A307" s="7"/>
      <c r="B307" s="1"/>
      <c r="C307" s="1"/>
      <c r="D307" s="1"/>
      <c r="E307" s="1"/>
      <c r="F307" s="1"/>
      <c r="G307" s="1"/>
      <c r="H307" s="3"/>
      <c r="L307" s="3"/>
      <c r="Q307" s="3"/>
      <c r="S307" s="349"/>
      <c r="U307"/>
      <c r="V307"/>
      <c r="W307"/>
      <c r="X307"/>
      <c r="Y307"/>
      <c r="Z307"/>
      <c r="AA307"/>
      <c r="AB307"/>
      <c r="AC307"/>
      <c r="AD307" s="341"/>
      <c r="AE307"/>
      <c r="AF307"/>
      <c r="AG307"/>
      <c r="AH307"/>
      <c r="AI307"/>
      <c r="AJ307"/>
      <c r="AK307"/>
      <c r="AL307"/>
      <c r="AM307"/>
    </row>
    <row r="308" spans="1:39" ht="12.75">
      <c r="A308" s="7"/>
      <c r="B308" s="1"/>
      <c r="C308" s="1"/>
      <c r="D308" s="1"/>
      <c r="E308" s="1"/>
      <c r="F308" s="1"/>
      <c r="G308" s="1"/>
      <c r="H308" s="3"/>
      <c r="L308" s="3"/>
      <c r="Q308" s="3"/>
      <c r="S308" s="349"/>
      <c r="U308"/>
      <c r="V308"/>
      <c r="W308"/>
      <c r="X308"/>
      <c r="Y308"/>
      <c r="Z308"/>
      <c r="AA308"/>
      <c r="AB308"/>
      <c r="AC308"/>
      <c r="AD308" s="341"/>
      <c r="AE308"/>
      <c r="AF308"/>
      <c r="AG308"/>
      <c r="AH308"/>
      <c r="AI308"/>
      <c r="AJ308"/>
      <c r="AK308"/>
      <c r="AL308"/>
      <c r="AM308"/>
    </row>
    <row r="309" spans="1:39" ht="12.75">
      <c r="A309" s="7"/>
      <c r="B309" s="1"/>
      <c r="C309" s="1"/>
      <c r="D309" s="1"/>
      <c r="E309" s="1"/>
      <c r="F309" s="1"/>
      <c r="G309" s="1"/>
      <c r="H309" s="3"/>
      <c r="L309" s="3"/>
      <c r="Q309" s="3"/>
      <c r="S309" s="349"/>
      <c r="U309"/>
      <c r="V309"/>
      <c r="W309"/>
      <c r="X309"/>
      <c r="Y309"/>
      <c r="Z309"/>
      <c r="AA309"/>
      <c r="AB309"/>
      <c r="AC309"/>
      <c r="AD309" s="341"/>
      <c r="AE309"/>
      <c r="AF309"/>
      <c r="AG309"/>
      <c r="AH309"/>
      <c r="AI309"/>
      <c r="AJ309"/>
      <c r="AK309"/>
      <c r="AL309"/>
      <c r="AM309"/>
    </row>
    <row r="310" spans="1:39" ht="12.75">
      <c r="A310" s="7"/>
      <c r="B310" s="1"/>
      <c r="C310" s="1"/>
      <c r="D310" s="1"/>
      <c r="E310" s="1"/>
      <c r="F310" s="1"/>
      <c r="G310" s="1"/>
      <c r="H310" s="3"/>
      <c r="L310" s="3"/>
      <c r="Q310" s="3"/>
      <c r="S310" s="349"/>
      <c r="U310"/>
      <c r="V310"/>
      <c r="W310"/>
      <c r="X310"/>
      <c r="Y310"/>
      <c r="Z310"/>
      <c r="AA310"/>
      <c r="AB310"/>
      <c r="AC310"/>
      <c r="AD310" s="341"/>
      <c r="AE310"/>
      <c r="AF310"/>
      <c r="AG310"/>
      <c r="AH310"/>
      <c r="AI310"/>
      <c r="AJ310"/>
      <c r="AK310"/>
      <c r="AL310"/>
      <c r="AM310"/>
    </row>
    <row r="311" spans="1:39" ht="12.75">
      <c r="A311" s="7"/>
      <c r="B311" s="1"/>
      <c r="C311" s="1"/>
      <c r="D311" s="1"/>
      <c r="E311" s="1"/>
      <c r="F311" s="1"/>
      <c r="G311" s="1"/>
      <c r="H311" s="3"/>
      <c r="L311" s="3"/>
      <c r="Q311" s="3"/>
      <c r="S311" s="349"/>
      <c r="U311"/>
      <c r="V311"/>
      <c r="W311"/>
      <c r="X311"/>
      <c r="Y311"/>
      <c r="Z311"/>
      <c r="AA311"/>
      <c r="AB311"/>
      <c r="AC311"/>
      <c r="AD311" s="341"/>
      <c r="AE311"/>
      <c r="AF311"/>
      <c r="AG311"/>
      <c r="AH311"/>
      <c r="AI311"/>
      <c r="AJ311"/>
      <c r="AK311"/>
      <c r="AL311"/>
      <c r="AM311"/>
    </row>
    <row r="312" spans="1:39" ht="12.75">
      <c r="A312" s="7"/>
      <c r="B312" s="1"/>
      <c r="C312" s="1"/>
      <c r="D312" s="1"/>
      <c r="E312" s="1"/>
      <c r="F312" s="1"/>
      <c r="G312" s="1"/>
      <c r="H312" s="3"/>
      <c r="L312" s="3"/>
      <c r="Q312" s="3"/>
      <c r="S312" s="349"/>
      <c r="U312"/>
      <c r="V312"/>
      <c r="W312"/>
      <c r="X312"/>
      <c r="Y312"/>
      <c r="Z312"/>
      <c r="AA312"/>
      <c r="AB312"/>
      <c r="AC312"/>
      <c r="AD312" s="341"/>
      <c r="AE312"/>
      <c r="AF312"/>
      <c r="AG312"/>
      <c r="AH312"/>
      <c r="AI312"/>
      <c r="AJ312"/>
      <c r="AK312"/>
      <c r="AL312"/>
      <c r="AM312"/>
    </row>
    <row r="313" spans="1:39" ht="12.75">
      <c r="A313" s="7"/>
      <c r="B313" s="1"/>
      <c r="C313" s="1"/>
      <c r="D313" s="1"/>
      <c r="E313" s="1"/>
      <c r="F313" s="1"/>
      <c r="G313" s="1"/>
      <c r="H313" s="3"/>
      <c r="L313" s="3"/>
      <c r="Q313" s="3"/>
      <c r="S313" s="349"/>
      <c r="U313"/>
      <c r="V313"/>
      <c r="W313"/>
      <c r="X313"/>
      <c r="Y313"/>
      <c r="Z313"/>
      <c r="AA313"/>
      <c r="AB313"/>
      <c r="AC313"/>
      <c r="AD313" s="341"/>
      <c r="AE313"/>
      <c r="AF313"/>
      <c r="AG313"/>
      <c r="AH313"/>
      <c r="AI313"/>
      <c r="AJ313"/>
      <c r="AK313"/>
      <c r="AL313"/>
      <c r="AM313"/>
    </row>
    <row r="314" spans="1:39" ht="12.75">
      <c r="A314" s="7"/>
      <c r="B314" s="1"/>
      <c r="C314" s="1"/>
      <c r="D314" s="1"/>
      <c r="E314" s="1"/>
      <c r="F314" s="1"/>
      <c r="G314" s="1"/>
      <c r="H314" s="3"/>
      <c r="L314" s="3"/>
      <c r="Q314" s="3"/>
      <c r="S314" s="349"/>
      <c r="U314"/>
      <c r="V314"/>
      <c r="W314"/>
      <c r="X314"/>
      <c r="Y314"/>
      <c r="Z314"/>
      <c r="AA314"/>
      <c r="AB314"/>
      <c r="AC314"/>
      <c r="AD314" s="341"/>
      <c r="AE314"/>
      <c r="AF314"/>
      <c r="AG314"/>
      <c r="AH314"/>
      <c r="AI314"/>
      <c r="AJ314"/>
      <c r="AK314"/>
      <c r="AL314"/>
      <c r="AM314"/>
    </row>
    <row r="315" spans="1:39" ht="12.75">
      <c r="A315" s="7"/>
      <c r="B315" s="1"/>
      <c r="C315" s="1"/>
      <c r="D315" s="1"/>
      <c r="E315" s="1"/>
      <c r="F315" s="1"/>
      <c r="G315" s="1"/>
      <c r="H315" s="3"/>
      <c r="L315" s="3"/>
      <c r="Q315" s="3"/>
      <c r="S315" s="349"/>
      <c r="U315"/>
      <c r="V315"/>
      <c r="W315"/>
      <c r="X315"/>
      <c r="Y315"/>
      <c r="Z315"/>
      <c r="AA315"/>
      <c r="AB315"/>
      <c r="AC315"/>
      <c r="AD315" s="341"/>
      <c r="AE315"/>
      <c r="AF315"/>
      <c r="AG315"/>
      <c r="AH315"/>
      <c r="AI315"/>
      <c r="AJ315"/>
      <c r="AK315"/>
      <c r="AL315"/>
      <c r="AM315"/>
    </row>
    <row r="316" spans="1:39" ht="12.75">
      <c r="A316" s="7"/>
      <c r="B316" s="1"/>
      <c r="C316" s="1"/>
      <c r="D316" s="1"/>
      <c r="E316" s="1"/>
      <c r="F316" s="1"/>
      <c r="G316" s="1"/>
      <c r="H316" s="3"/>
      <c r="L316" s="3"/>
      <c r="Q316" s="3"/>
      <c r="S316" s="349"/>
      <c r="U316"/>
      <c r="V316"/>
      <c r="W316"/>
      <c r="X316"/>
      <c r="Y316"/>
      <c r="Z316"/>
      <c r="AA316"/>
      <c r="AB316"/>
      <c r="AC316"/>
      <c r="AD316" s="341"/>
      <c r="AE316"/>
      <c r="AF316"/>
      <c r="AG316"/>
      <c r="AH316"/>
      <c r="AI316"/>
      <c r="AJ316"/>
      <c r="AK316"/>
      <c r="AL316"/>
      <c r="AM316"/>
    </row>
    <row r="317" spans="1:39" ht="12.75">
      <c r="A317" s="7"/>
      <c r="B317" s="1"/>
      <c r="C317" s="1"/>
      <c r="D317" s="1"/>
      <c r="E317" s="1"/>
      <c r="F317" s="1"/>
      <c r="G317" s="1"/>
      <c r="H317" s="3"/>
      <c r="L317" s="3"/>
      <c r="Q317" s="3"/>
      <c r="S317" s="349"/>
      <c r="U317"/>
      <c r="V317"/>
      <c r="W317"/>
      <c r="X317"/>
      <c r="Y317"/>
      <c r="Z317"/>
      <c r="AA317"/>
      <c r="AB317"/>
      <c r="AC317"/>
      <c r="AD317" s="341"/>
      <c r="AE317"/>
      <c r="AF317"/>
      <c r="AG317"/>
      <c r="AH317"/>
      <c r="AI317"/>
      <c r="AJ317"/>
      <c r="AK317"/>
      <c r="AL317"/>
      <c r="AM317"/>
    </row>
    <row r="318" spans="1:39" ht="12.75">
      <c r="A318" s="7"/>
      <c r="B318" s="1"/>
      <c r="C318" s="1"/>
      <c r="D318" s="1"/>
      <c r="E318" s="1"/>
      <c r="F318" s="1"/>
      <c r="G318" s="1"/>
      <c r="H318" s="3"/>
      <c r="L318" s="3"/>
      <c r="Q318" s="3"/>
      <c r="S318" s="349"/>
      <c r="U318"/>
      <c r="V318"/>
      <c r="W318"/>
      <c r="X318"/>
      <c r="Y318"/>
      <c r="Z318"/>
      <c r="AA318"/>
      <c r="AB318"/>
      <c r="AC318"/>
      <c r="AD318" s="341"/>
      <c r="AE318"/>
      <c r="AF318"/>
      <c r="AG318"/>
      <c r="AH318"/>
      <c r="AI318"/>
      <c r="AJ318"/>
      <c r="AK318"/>
      <c r="AL318"/>
      <c r="AM318"/>
    </row>
    <row r="319" spans="1:39" ht="12.75">
      <c r="A319" s="7"/>
      <c r="B319" s="1"/>
      <c r="C319" s="1"/>
      <c r="D319" s="1"/>
      <c r="E319" s="1"/>
      <c r="F319" s="1"/>
      <c r="G319" s="1"/>
      <c r="H319" s="3"/>
      <c r="L319" s="3"/>
      <c r="Q319" s="3"/>
      <c r="S319" s="349"/>
      <c r="U319"/>
      <c r="V319"/>
      <c r="W319"/>
      <c r="X319"/>
      <c r="Y319"/>
      <c r="Z319"/>
      <c r="AA319"/>
      <c r="AB319"/>
      <c r="AC319"/>
      <c r="AD319" s="341"/>
      <c r="AE319"/>
      <c r="AF319"/>
      <c r="AG319"/>
      <c r="AH319"/>
      <c r="AI319"/>
      <c r="AJ319"/>
      <c r="AK319"/>
      <c r="AL319"/>
      <c r="AM319"/>
    </row>
    <row r="320" spans="1:39" ht="12.75">
      <c r="A320" s="7"/>
      <c r="B320" s="1"/>
      <c r="C320" s="1"/>
      <c r="D320" s="1"/>
      <c r="E320" s="1"/>
      <c r="F320" s="1"/>
      <c r="G320" s="1"/>
      <c r="H320" s="3"/>
      <c r="L320" s="3"/>
      <c r="Q320" s="3"/>
      <c r="S320" s="349"/>
      <c r="U320"/>
      <c r="V320"/>
      <c r="W320"/>
      <c r="X320"/>
      <c r="Y320"/>
      <c r="Z320"/>
      <c r="AA320"/>
      <c r="AB320"/>
      <c r="AC320"/>
      <c r="AD320" s="341"/>
      <c r="AE320"/>
      <c r="AF320"/>
      <c r="AG320"/>
      <c r="AH320"/>
      <c r="AI320"/>
      <c r="AJ320"/>
      <c r="AK320"/>
      <c r="AL320"/>
      <c r="AM320"/>
    </row>
    <row r="321" spans="1:39" ht="12.75">
      <c r="A321" s="7"/>
      <c r="B321" s="1"/>
      <c r="C321" s="1"/>
      <c r="D321" s="1"/>
      <c r="E321" s="1"/>
      <c r="F321" s="1"/>
      <c r="G321" s="1"/>
      <c r="H321" s="3"/>
      <c r="L321" s="3"/>
      <c r="Q321" s="3"/>
      <c r="S321" s="349"/>
      <c r="U321"/>
      <c r="V321"/>
      <c r="W321"/>
      <c r="X321"/>
      <c r="Y321"/>
      <c r="Z321"/>
      <c r="AA321"/>
      <c r="AB321"/>
      <c r="AC321"/>
      <c r="AD321" s="341"/>
      <c r="AE321"/>
      <c r="AF321"/>
      <c r="AG321"/>
      <c r="AH321"/>
      <c r="AI321"/>
      <c r="AJ321"/>
      <c r="AK321"/>
      <c r="AL321"/>
      <c r="AM321"/>
    </row>
    <row r="322" spans="1:39" ht="12.75">
      <c r="A322" s="7"/>
      <c r="B322" s="1"/>
      <c r="C322" s="1"/>
      <c r="D322" s="1"/>
      <c r="E322" s="1"/>
      <c r="F322" s="1"/>
      <c r="G322" s="1"/>
      <c r="H322" s="3"/>
      <c r="L322" s="3"/>
      <c r="Q322" s="3"/>
      <c r="S322" s="349"/>
      <c r="U322"/>
      <c r="V322"/>
      <c r="W322"/>
      <c r="X322"/>
      <c r="Y322"/>
      <c r="Z322"/>
      <c r="AA322"/>
      <c r="AB322"/>
      <c r="AC322"/>
      <c r="AD322" s="341"/>
      <c r="AE322"/>
      <c r="AF322"/>
      <c r="AG322"/>
      <c r="AH322"/>
      <c r="AI322"/>
      <c r="AJ322"/>
      <c r="AK322"/>
      <c r="AL322"/>
      <c r="AM322"/>
    </row>
    <row r="323" spans="1:39" ht="12.75">
      <c r="A323" s="7"/>
      <c r="B323" s="1"/>
      <c r="C323" s="1"/>
      <c r="D323" s="1"/>
      <c r="E323" s="1"/>
      <c r="F323" s="1"/>
      <c r="G323" s="1"/>
      <c r="H323" s="3"/>
      <c r="L323" s="3"/>
      <c r="Q323" s="3"/>
      <c r="S323" s="349"/>
      <c r="U323"/>
      <c r="V323"/>
      <c r="W323"/>
      <c r="X323"/>
      <c r="Y323"/>
      <c r="Z323"/>
      <c r="AA323"/>
      <c r="AB323"/>
      <c r="AC323"/>
      <c r="AD323" s="341"/>
      <c r="AE323"/>
      <c r="AF323"/>
      <c r="AG323"/>
      <c r="AH323"/>
      <c r="AI323"/>
      <c r="AJ323"/>
      <c r="AK323"/>
      <c r="AL323"/>
      <c r="AM323"/>
    </row>
    <row r="324" spans="1:39" ht="12.75">
      <c r="A324" s="7"/>
      <c r="B324" s="1"/>
      <c r="C324" s="1"/>
      <c r="D324" s="1"/>
      <c r="E324" s="1"/>
      <c r="F324" s="1"/>
      <c r="G324" s="1"/>
      <c r="H324" s="3"/>
      <c r="L324" s="3"/>
      <c r="Q324" s="3"/>
      <c r="S324" s="349"/>
      <c r="U324"/>
      <c r="V324"/>
      <c r="W324"/>
      <c r="X324"/>
      <c r="Y324"/>
      <c r="Z324"/>
      <c r="AA324"/>
      <c r="AB324"/>
      <c r="AC324"/>
      <c r="AD324" s="341"/>
      <c r="AE324"/>
      <c r="AF324"/>
      <c r="AG324"/>
      <c r="AH324"/>
      <c r="AI324"/>
      <c r="AJ324"/>
      <c r="AK324"/>
      <c r="AL324"/>
      <c r="AM324"/>
    </row>
    <row r="325" spans="1:39" ht="12.75">
      <c r="A325" s="7"/>
      <c r="B325" s="1"/>
      <c r="C325" s="1"/>
      <c r="D325" s="1"/>
      <c r="E325" s="1"/>
      <c r="F325" s="1"/>
      <c r="G325" s="1"/>
      <c r="H325" s="3"/>
      <c r="L325" s="3"/>
      <c r="Q325" s="3"/>
      <c r="S325" s="349"/>
      <c r="U325"/>
      <c r="V325"/>
      <c r="W325"/>
      <c r="X325"/>
      <c r="Y325"/>
      <c r="Z325"/>
      <c r="AA325"/>
      <c r="AB325"/>
      <c r="AC325"/>
      <c r="AD325" s="341"/>
      <c r="AE325"/>
      <c r="AF325"/>
      <c r="AG325"/>
      <c r="AH325"/>
      <c r="AI325"/>
      <c r="AJ325"/>
      <c r="AK325"/>
      <c r="AL325"/>
      <c r="AM325"/>
    </row>
    <row r="326" spans="1:39" ht="12.75">
      <c r="A326" s="7"/>
      <c r="B326" s="1"/>
      <c r="C326" s="1"/>
      <c r="D326" s="1"/>
      <c r="E326" s="1"/>
      <c r="F326" s="1"/>
      <c r="G326" s="1"/>
      <c r="H326" s="3"/>
      <c r="L326" s="3"/>
      <c r="Q326" s="3"/>
      <c r="S326" s="349"/>
      <c r="U326"/>
      <c r="V326"/>
      <c r="W326"/>
      <c r="X326"/>
      <c r="Y326"/>
      <c r="Z326"/>
      <c r="AA326"/>
      <c r="AB326"/>
      <c r="AC326"/>
      <c r="AD326" s="341"/>
      <c r="AE326"/>
      <c r="AF326"/>
      <c r="AG326"/>
      <c r="AH326"/>
      <c r="AI326"/>
      <c r="AJ326"/>
      <c r="AK326"/>
      <c r="AL326"/>
      <c r="AM326"/>
    </row>
    <row r="327" spans="1:39" ht="12.75">
      <c r="A327" s="7"/>
      <c r="B327" s="1"/>
      <c r="C327" s="1"/>
      <c r="D327" s="1"/>
      <c r="E327" s="1"/>
      <c r="F327" s="1"/>
      <c r="G327" s="1"/>
      <c r="H327" s="3"/>
      <c r="L327" s="3"/>
      <c r="Q327" s="3"/>
      <c r="S327" s="349"/>
      <c r="U327"/>
      <c r="V327"/>
      <c r="W327"/>
      <c r="X327"/>
      <c r="Y327"/>
      <c r="Z327"/>
      <c r="AA327"/>
      <c r="AB327"/>
      <c r="AC327"/>
      <c r="AD327" s="341"/>
      <c r="AE327"/>
      <c r="AF327"/>
      <c r="AG327"/>
      <c r="AH327"/>
      <c r="AI327"/>
      <c r="AJ327"/>
      <c r="AK327"/>
      <c r="AL327"/>
      <c r="AM327"/>
    </row>
    <row r="328" spans="1:39" ht="12.75">
      <c r="A328" s="7"/>
      <c r="B328" s="1"/>
      <c r="C328" s="1"/>
      <c r="D328" s="1"/>
      <c r="E328" s="1"/>
      <c r="F328" s="1"/>
      <c r="G328" s="1"/>
      <c r="H328" s="3"/>
      <c r="L328" s="3"/>
      <c r="Q328" s="3"/>
      <c r="S328" s="349"/>
      <c r="U328"/>
      <c r="V328"/>
      <c r="W328"/>
      <c r="X328"/>
      <c r="Y328"/>
      <c r="Z328"/>
      <c r="AA328"/>
      <c r="AB328"/>
      <c r="AC328"/>
      <c r="AD328" s="341"/>
      <c r="AE328"/>
      <c r="AF328"/>
      <c r="AG328"/>
      <c r="AH328"/>
      <c r="AI328"/>
      <c r="AJ328"/>
      <c r="AK328"/>
      <c r="AL328"/>
      <c r="AM328"/>
    </row>
    <row r="329" spans="1:39" ht="12.75">
      <c r="A329" s="7"/>
      <c r="B329" s="1"/>
      <c r="C329" s="1"/>
      <c r="D329" s="1"/>
      <c r="E329" s="1"/>
      <c r="F329" s="1"/>
      <c r="G329" s="1"/>
      <c r="H329" s="3"/>
      <c r="L329" s="3"/>
      <c r="Q329" s="3"/>
      <c r="S329" s="349"/>
      <c r="U329"/>
      <c r="V329"/>
      <c r="W329"/>
      <c r="X329"/>
      <c r="Y329"/>
      <c r="Z329"/>
      <c r="AA329"/>
      <c r="AB329"/>
      <c r="AC329"/>
      <c r="AD329" s="341"/>
      <c r="AE329"/>
      <c r="AF329"/>
      <c r="AG329"/>
      <c r="AH329"/>
      <c r="AI329"/>
      <c r="AJ329"/>
      <c r="AK329"/>
      <c r="AL329"/>
      <c r="AM329"/>
    </row>
    <row r="330" spans="1:39" ht="12.75">
      <c r="A330" s="7"/>
      <c r="B330" s="1"/>
      <c r="C330" s="1"/>
      <c r="D330" s="1"/>
      <c r="E330" s="1"/>
      <c r="F330" s="1"/>
      <c r="G330" s="1"/>
      <c r="H330" s="3"/>
      <c r="L330" s="3"/>
      <c r="Q330" s="3"/>
      <c r="S330" s="349"/>
      <c r="U330"/>
      <c r="V330"/>
      <c r="W330"/>
      <c r="X330"/>
      <c r="Y330"/>
      <c r="Z330"/>
      <c r="AA330"/>
      <c r="AB330"/>
      <c r="AC330"/>
      <c r="AD330" s="341"/>
      <c r="AE330"/>
      <c r="AF330"/>
      <c r="AG330"/>
      <c r="AH330"/>
      <c r="AI330"/>
      <c r="AJ330"/>
      <c r="AK330"/>
      <c r="AL330"/>
      <c r="AM330"/>
    </row>
    <row r="331" spans="1:39" ht="12.75">
      <c r="A331" s="7"/>
      <c r="B331" s="1"/>
      <c r="C331" s="1"/>
      <c r="D331" s="1"/>
      <c r="E331" s="1"/>
      <c r="F331" s="1"/>
      <c r="G331" s="1"/>
      <c r="H331" s="3"/>
      <c r="L331" s="3"/>
      <c r="Q331" s="3"/>
      <c r="S331" s="349"/>
      <c r="U331"/>
      <c r="V331"/>
      <c r="W331"/>
      <c r="X331"/>
      <c r="Y331"/>
      <c r="Z331"/>
      <c r="AA331"/>
      <c r="AB331"/>
      <c r="AC331"/>
      <c r="AD331" s="341"/>
      <c r="AE331"/>
      <c r="AF331"/>
      <c r="AG331"/>
      <c r="AH331"/>
      <c r="AI331"/>
      <c r="AJ331"/>
      <c r="AK331"/>
      <c r="AL331"/>
      <c r="AM331"/>
    </row>
    <row r="332" spans="1:39" ht="12.75">
      <c r="A332" s="7"/>
      <c r="B332" s="1"/>
      <c r="C332" s="1"/>
      <c r="D332" s="1"/>
      <c r="E332" s="1"/>
      <c r="F332" s="1"/>
      <c r="G332" s="1"/>
      <c r="H332" s="3"/>
      <c r="L332" s="3"/>
      <c r="Q332" s="3"/>
      <c r="S332" s="349"/>
      <c r="U332"/>
      <c r="V332"/>
      <c r="W332"/>
      <c r="X332"/>
      <c r="Y332"/>
      <c r="Z332"/>
      <c r="AA332"/>
      <c r="AB332"/>
      <c r="AC332"/>
      <c r="AD332" s="341"/>
      <c r="AE332"/>
      <c r="AF332"/>
      <c r="AG332"/>
      <c r="AH332"/>
      <c r="AI332"/>
      <c r="AJ332"/>
      <c r="AK332"/>
      <c r="AL332"/>
      <c r="AM332"/>
    </row>
    <row r="333" spans="1:39" ht="12.75">
      <c r="A333" s="7"/>
      <c r="B333" s="1"/>
      <c r="C333" s="1"/>
      <c r="D333" s="1"/>
      <c r="E333" s="1"/>
      <c r="F333" s="1"/>
      <c r="G333" s="1"/>
      <c r="H333" s="3"/>
      <c r="L333" s="3"/>
      <c r="Q333" s="3"/>
      <c r="S333" s="349"/>
      <c r="U333"/>
      <c r="V333"/>
      <c r="W333"/>
      <c r="X333"/>
      <c r="Y333"/>
      <c r="Z333"/>
      <c r="AA333"/>
      <c r="AB333"/>
      <c r="AC333"/>
      <c r="AD333" s="341"/>
      <c r="AE333"/>
      <c r="AF333"/>
      <c r="AG333"/>
      <c r="AH333"/>
      <c r="AI333"/>
      <c r="AJ333"/>
      <c r="AK333"/>
      <c r="AL333"/>
      <c r="AM333"/>
    </row>
    <row r="334" spans="1:39" ht="12.75">
      <c r="A334" s="7"/>
      <c r="B334" s="1"/>
      <c r="C334" s="1"/>
      <c r="D334" s="1"/>
      <c r="E334" s="1"/>
      <c r="F334" s="1"/>
      <c r="G334" s="1"/>
      <c r="H334" s="3"/>
      <c r="L334" s="3"/>
      <c r="Q334" s="3"/>
      <c r="S334" s="349"/>
      <c r="U334"/>
      <c r="V334"/>
      <c r="W334"/>
      <c r="X334"/>
      <c r="Y334"/>
      <c r="Z334"/>
      <c r="AA334"/>
      <c r="AB334"/>
      <c r="AC334"/>
      <c r="AD334" s="341"/>
      <c r="AE334"/>
      <c r="AF334"/>
      <c r="AG334"/>
      <c r="AH334"/>
      <c r="AI334"/>
      <c r="AJ334"/>
      <c r="AK334"/>
      <c r="AL334"/>
      <c r="AM334"/>
    </row>
    <row r="335" spans="1:39" ht="12.75">
      <c r="A335" s="7"/>
      <c r="B335" s="1"/>
      <c r="C335" s="1"/>
      <c r="D335" s="1"/>
      <c r="E335" s="1"/>
      <c r="F335" s="1"/>
      <c r="G335" s="1"/>
      <c r="H335" s="3"/>
      <c r="L335" s="3"/>
      <c r="Q335" s="3"/>
      <c r="S335" s="349"/>
      <c r="U335"/>
      <c r="V335"/>
      <c r="W335"/>
      <c r="X335"/>
      <c r="Y335"/>
      <c r="Z335"/>
      <c r="AA335"/>
      <c r="AB335"/>
      <c r="AC335"/>
      <c r="AD335" s="341"/>
      <c r="AE335"/>
      <c r="AF335"/>
      <c r="AG335"/>
      <c r="AH335"/>
      <c r="AI335"/>
      <c r="AJ335"/>
      <c r="AK335"/>
      <c r="AL335"/>
      <c r="AM335"/>
    </row>
    <row r="336" spans="1:39" ht="12.75">
      <c r="A336" s="7"/>
      <c r="B336" s="1"/>
      <c r="C336" s="1"/>
      <c r="D336" s="1"/>
      <c r="E336" s="1"/>
      <c r="F336" s="1"/>
      <c r="G336" s="1"/>
      <c r="H336" s="3"/>
      <c r="L336" s="3"/>
      <c r="Q336" s="3"/>
      <c r="S336" s="349"/>
      <c r="U336"/>
      <c r="V336"/>
      <c r="W336"/>
      <c r="X336"/>
      <c r="Y336"/>
      <c r="Z336"/>
      <c r="AA336"/>
      <c r="AB336"/>
      <c r="AC336"/>
      <c r="AD336" s="341"/>
      <c r="AE336"/>
      <c r="AF336"/>
      <c r="AG336"/>
      <c r="AH336"/>
      <c r="AI336"/>
      <c r="AJ336"/>
      <c r="AK336"/>
      <c r="AL336"/>
      <c r="AM336"/>
    </row>
    <row r="337" spans="1:39" ht="12.75">
      <c r="A337" s="7"/>
      <c r="B337" s="1"/>
      <c r="C337" s="1"/>
      <c r="D337" s="1"/>
      <c r="E337" s="1"/>
      <c r="F337" s="1"/>
      <c r="G337" s="1"/>
      <c r="H337" s="3"/>
      <c r="L337" s="3"/>
      <c r="Q337" s="3"/>
      <c r="S337" s="349"/>
      <c r="U337"/>
      <c r="V337"/>
      <c r="W337"/>
      <c r="X337"/>
      <c r="Y337"/>
      <c r="Z337"/>
      <c r="AA337"/>
      <c r="AB337"/>
      <c r="AC337"/>
      <c r="AD337" s="341"/>
      <c r="AE337"/>
      <c r="AF337"/>
      <c r="AG337"/>
      <c r="AH337"/>
      <c r="AI337"/>
      <c r="AJ337"/>
      <c r="AK337"/>
      <c r="AL337"/>
      <c r="AM337"/>
    </row>
    <row r="338" spans="1:39" ht="12.75">
      <c r="A338" s="7"/>
      <c r="B338" s="1"/>
      <c r="C338" s="1"/>
      <c r="D338" s="1"/>
      <c r="E338" s="1"/>
      <c r="F338" s="1"/>
      <c r="G338" s="1"/>
      <c r="H338" s="3"/>
      <c r="L338" s="3"/>
      <c r="Q338" s="3"/>
      <c r="S338" s="349"/>
      <c r="U338"/>
      <c r="V338"/>
      <c r="W338"/>
      <c r="X338"/>
      <c r="Y338"/>
      <c r="Z338"/>
      <c r="AA338"/>
      <c r="AB338"/>
      <c r="AC338"/>
      <c r="AD338" s="341"/>
      <c r="AE338"/>
      <c r="AF338"/>
      <c r="AG338"/>
      <c r="AH338"/>
      <c r="AI338"/>
      <c r="AJ338"/>
      <c r="AK338"/>
      <c r="AL338"/>
      <c r="AM338"/>
    </row>
    <row r="339" spans="1:39" ht="12.75">
      <c r="A339" s="7"/>
      <c r="B339" s="1"/>
      <c r="C339" s="1"/>
      <c r="D339" s="1"/>
      <c r="E339" s="1"/>
      <c r="F339" s="1"/>
      <c r="G339" s="1"/>
      <c r="H339" s="3"/>
      <c r="L339" s="3"/>
      <c r="Q339" s="3"/>
      <c r="S339" s="349"/>
      <c r="U339"/>
      <c r="V339"/>
      <c r="W339"/>
      <c r="X339"/>
      <c r="Y339"/>
      <c r="Z339"/>
      <c r="AA339"/>
      <c r="AB339"/>
      <c r="AC339"/>
      <c r="AD339" s="341"/>
      <c r="AE339"/>
      <c r="AF339"/>
      <c r="AG339"/>
      <c r="AH339"/>
      <c r="AI339"/>
      <c r="AJ339"/>
      <c r="AK339"/>
      <c r="AL339"/>
      <c r="AM339"/>
    </row>
    <row r="340" spans="1:39" ht="12.75">
      <c r="A340" s="7"/>
      <c r="B340" s="1"/>
      <c r="C340" s="1"/>
      <c r="D340" s="1"/>
      <c r="E340" s="1"/>
      <c r="F340" s="1"/>
      <c r="G340" s="1"/>
      <c r="H340" s="3"/>
      <c r="L340" s="3"/>
      <c r="Q340" s="3"/>
      <c r="S340" s="349"/>
      <c r="U340"/>
      <c r="V340"/>
      <c r="W340"/>
      <c r="X340"/>
      <c r="Y340"/>
      <c r="Z340"/>
      <c r="AA340"/>
      <c r="AB340"/>
      <c r="AC340"/>
      <c r="AD340" s="341"/>
      <c r="AE340"/>
      <c r="AF340"/>
      <c r="AG340"/>
      <c r="AH340"/>
      <c r="AI340"/>
      <c r="AJ340"/>
      <c r="AK340"/>
      <c r="AL340"/>
      <c r="AM340"/>
    </row>
    <row r="341" spans="1:39" ht="12.75">
      <c r="A341" s="7"/>
      <c r="B341" s="1"/>
      <c r="C341" s="1"/>
      <c r="D341" s="1"/>
      <c r="E341" s="1"/>
      <c r="F341" s="1"/>
      <c r="G341" s="1"/>
      <c r="H341" s="3"/>
      <c r="L341" s="3"/>
      <c r="Q341" s="3"/>
      <c r="S341" s="349"/>
      <c r="U341"/>
      <c r="V341"/>
      <c r="W341"/>
      <c r="X341"/>
      <c r="Y341"/>
      <c r="Z341"/>
      <c r="AA341"/>
      <c r="AB341"/>
      <c r="AC341"/>
      <c r="AD341" s="341"/>
      <c r="AE341"/>
      <c r="AF341"/>
      <c r="AG341"/>
      <c r="AH341"/>
      <c r="AI341"/>
      <c r="AJ341"/>
      <c r="AK341"/>
      <c r="AL341"/>
      <c r="AM341"/>
    </row>
    <row r="342" spans="1:39" ht="12.75">
      <c r="A342" s="7"/>
      <c r="B342" s="1"/>
      <c r="C342" s="1"/>
      <c r="D342" s="1"/>
      <c r="E342" s="1"/>
      <c r="F342" s="1"/>
      <c r="G342" s="1"/>
      <c r="H342" s="3"/>
      <c r="L342" s="3"/>
      <c r="Q342" s="3"/>
      <c r="S342" s="349"/>
      <c r="U342"/>
      <c r="V342"/>
      <c r="W342"/>
      <c r="X342"/>
      <c r="Y342"/>
      <c r="Z342"/>
      <c r="AA342"/>
      <c r="AB342"/>
      <c r="AC342"/>
      <c r="AD342" s="341"/>
      <c r="AE342"/>
      <c r="AF342"/>
      <c r="AG342"/>
      <c r="AH342"/>
      <c r="AI342"/>
      <c r="AJ342"/>
      <c r="AK342"/>
      <c r="AL342"/>
      <c r="AM342"/>
    </row>
    <row r="343" spans="1:39" ht="12.75">
      <c r="A343" s="7"/>
      <c r="B343" s="1"/>
      <c r="C343" s="1"/>
      <c r="D343" s="1"/>
      <c r="E343" s="1"/>
      <c r="F343" s="1"/>
      <c r="G343" s="1"/>
      <c r="H343" s="3"/>
      <c r="L343" s="3"/>
      <c r="Q343" s="3"/>
      <c r="S343" s="349"/>
      <c r="U343"/>
      <c r="V343"/>
      <c r="W343"/>
      <c r="X343"/>
      <c r="Y343"/>
      <c r="Z343"/>
      <c r="AA343"/>
      <c r="AB343"/>
      <c r="AC343"/>
      <c r="AD343" s="341"/>
      <c r="AE343"/>
      <c r="AF343"/>
      <c r="AG343"/>
      <c r="AH343"/>
      <c r="AI343"/>
      <c r="AJ343"/>
      <c r="AK343"/>
      <c r="AL343"/>
      <c r="AM343"/>
    </row>
    <row r="344" ht="12.75" customHeight="1"/>
    <row r="345" ht="11.25" customHeight="1"/>
    <row r="349" ht="12.75" customHeight="1"/>
    <row r="350" ht="10.5" customHeight="1"/>
    <row r="351" ht="12.75" customHeight="1"/>
    <row r="352" ht="12" customHeight="1"/>
    <row r="371" spans="1:65" s="7" customFormat="1" ht="12.75" customHeight="1">
      <c r="A371" s="365" t="s">
        <v>0</v>
      </c>
      <c r="B371" s="366" t="s">
        <v>1</v>
      </c>
      <c r="C371" s="367" t="s">
        <v>2</v>
      </c>
      <c r="D371" s="368" t="s">
        <v>3</v>
      </c>
      <c r="E371" s="369" t="s">
        <v>4</v>
      </c>
      <c r="F371" s="369"/>
      <c r="G371" s="369"/>
      <c r="H371" s="369"/>
      <c r="I371" s="369" t="s">
        <v>5</v>
      </c>
      <c r="J371" s="369"/>
      <c r="K371" s="369"/>
      <c r="L371" s="369"/>
      <c r="M371" s="369"/>
      <c r="N371" s="369"/>
      <c r="O371" s="369"/>
      <c r="P371" s="369"/>
      <c r="Q371" s="369"/>
      <c r="R371" s="369"/>
      <c r="S371" s="369"/>
      <c r="T371" s="369"/>
      <c r="U371" s="369"/>
      <c r="V371" s="369"/>
      <c r="Y371" s="8"/>
      <c r="Z371" s="1"/>
      <c r="AA371" s="1"/>
      <c r="AB371" s="1"/>
      <c r="AC371" s="1"/>
      <c r="AD371" s="1"/>
      <c r="AE371" s="1"/>
      <c r="AF371" s="3"/>
      <c r="AG371" s="3"/>
      <c r="AH371" s="3"/>
      <c r="AI371" s="3"/>
      <c r="AJ371" s="3"/>
      <c r="AK371" s="3"/>
      <c r="AL371" s="3"/>
      <c r="AM371" s="3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 s="9"/>
      <c r="BG371" s="10"/>
      <c r="BH371" s="10"/>
      <c r="BI371" s="10"/>
      <c r="BJ371" s="10"/>
      <c r="BK371"/>
      <c r="BL371" s="9"/>
      <c r="BM371"/>
    </row>
    <row r="372" spans="1:65" s="7" customFormat="1" ht="12.75" customHeight="1">
      <c r="A372" s="365"/>
      <c r="B372" s="366"/>
      <c r="C372" s="367"/>
      <c r="D372" s="368"/>
      <c r="E372" s="366" t="s">
        <v>31</v>
      </c>
      <c r="F372" s="366" t="s">
        <v>32</v>
      </c>
      <c r="G372" s="366" t="s">
        <v>33</v>
      </c>
      <c r="H372" s="366" t="s">
        <v>34</v>
      </c>
      <c r="I372" s="387" t="s">
        <v>35</v>
      </c>
      <c r="J372" s="387" t="s">
        <v>36</v>
      </c>
      <c r="K372" s="387" t="s">
        <v>34</v>
      </c>
      <c r="L372" s="377" t="s">
        <v>37</v>
      </c>
      <c r="M372" s="377"/>
      <c r="N372" s="377"/>
      <c r="O372" s="377"/>
      <c r="P372" s="377"/>
      <c r="Q372" s="365" t="s">
        <v>38</v>
      </c>
      <c r="R372" s="388" t="s">
        <v>39</v>
      </c>
      <c r="S372" s="18"/>
      <c r="T372" s="365" t="s">
        <v>40</v>
      </c>
      <c r="U372" s="389" t="s">
        <v>41</v>
      </c>
      <c r="V372" s="390" t="s">
        <v>42</v>
      </c>
      <c r="Y372" s="8"/>
      <c r="Z372" s="1"/>
      <c r="AA372" s="1"/>
      <c r="AB372" s="1"/>
      <c r="AC372" s="1"/>
      <c r="AD372" s="1"/>
      <c r="AE372" s="1"/>
      <c r="AF372" s="3"/>
      <c r="AG372" s="3"/>
      <c r="AH372" s="3"/>
      <c r="AI372" s="3"/>
      <c r="AJ372" s="3"/>
      <c r="AK372" s="3"/>
      <c r="AL372" s="3"/>
      <c r="AM372" s="3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 s="9"/>
      <c r="BG372" s="10"/>
      <c r="BH372" s="10"/>
      <c r="BI372" s="10"/>
      <c r="BJ372" s="10"/>
      <c r="BK372"/>
      <c r="BL372" s="9"/>
      <c r="BM372"/>
    </row>
    <row r="373" spans="1:22" ht="75.75">
      <c r="A373" s="365"/>
      <c r="B373" s="366"/>
      <c r="C373" s="367"/>
      <c r="D373" s="368"/>
      <c r="E373" s="366"/>
      <c r="F373" s="366"/>
      <c r="G373" s="366"/>
      <c r="H373" s="366"/>
      <c r="I373" s="387"/>
      <c r="J373" s="387"/>
      <c r="K373" s="387"/>
      <c r="L373" s="19" t="s">
        <v>65</v>
      </c>
      <c r="M373" s="19" t="s">
        <v>28</v>
      </c>
      <c r="N373" s="20" t="s">
        <v>66</v>
      </c>
      <c r="O373" s="19" t="s">
        <v>67</v>
      </c>
      <c r="P373" s="19" t="s">
        <v>68</v>
      </c>
      <c r="Q373" s="365"/>
      <c r="R373" s="388"/>
      <c r="S373" s="21" t="s">
        <v>196</v>
      </c>
      <c r="T373" s="365"/>
      <c r="U373" s="389"/>
      <c r="V373" s="390"/>
    </row>
    <row r="374" spans="1:21" ht="12.75">
      <c r="A374" s="183">
        <v>1</v>
      </c>
      <c r="B374" s="115" t="s">
        <v>112</v>
      </c>
      <c r="C374" s="125">
        <v>18</v>
      </c>
      <c r="D374" s="257">
        <v>1975</v>
      </c>
      <c r="E374" s="115">
        <v>5</v>
      </c>
      <c r="F374" s="115">
        <v>4</v>
      </c>
      <c r="G374" s="115">
        <v>60</v>
      </c>
      <c r="H374" s="115">
        <v>0</v>
      </c>
      <c r="I374" s="115">
        <v>306.4</v>
      </c>
      <c r="J374" s="56">
        <v>0</v>
      </c>
      <c r="K374" s="56">
        <v>0</v>
      </c>
      <c r="L374" s="125">
        <v>561.2</v>
      </c>
      <c r="M374" s="115">
        <v>561.2</v>
      </c>
      <c r="N374" s="56">
        <v>0</v>
      </c>
      <c r="O374" s="56">
        <v>0</v>
      </c>
      <c r="P374" s="56">
        <v>0</v>
      </c>
      <c r="Q374" s="126">
        <v>2715.9</v>
      </c>
      <c r="R374" s="127">
        <v>0</v>
      </c>
      <c r="S374" s="71">
        <f>Q374:Q450+R374:R458</f>
        <v>2715.9</v>
      </c>
      <c r="T374" s="56">
        <f>I374:I450+J374:J450+K374:K450</f>
        <v>306.4</v>
      </c>
      <c r="U374" s="56">
        <f>I374+J374+K374+L374+Q374+R374</f>
        <v>3583.5</v>
      </c>
    </row>
    <row r="375" spans="1:21" ht="12.75">
      <c r="A375" s="183">
        <v>2</v>
      </c>
      <c r="B375" s="115" t="s">
        <v>112</v>
      </c>
      <c r="C375" s="125" t="s">
        <v>113</v>
      </c>
      <c r="D375" s="115">
        <v>1976</v>
      </c>
      <c r="E375" s="115">
        <v>5</v>
      </c>
      <c r="F375" s="115">
        <v>4</v>
      </c>
      <c r="G375" s="115">
        <v>59</v>
      </c>
      <c r="H375" s="115">
        <v>0</v>
      </c>
      <c r="I375" s="115">
        <v>285.6</v>
      </c>
      <c r="J375" s="56">
        <v>0</v>
      </c>
      <c r="K375" s="56">
        <v>0</v>
      </c>
      <c r="L375" s="125">
        <v>544.6</v>
      </c>
      <c r="M375" s="115">
        <v>544.6</v>
      </c>
      <c r="N375" s="56">
        <v>0</v>
      </c>
      <c r="O375" s="56">
        <v>0</v>
      </c>
      <c r="P375" s="56">
        <v>0</v>
      </c>
      <c r="Q375" s="126">
        <v>2649</v>
      </c>
      <c r="R375" s="127">
        <v>60</v>
      </c>
      <c r="S375" s="71">
        <f>Q375:Q451+R375:R459</f>
        <v>2709</v>
      </c>
      <c r="T375" s="56">
        <f>I375:I451+J375:J451+K375:K451</f>
        <v>285.6</v>
      </c>
      <c r="U375" s="56">
        <f>I375+J375+K375+L375+Q375+R375</f>
        <v>3539.2</v>
      </c>
    </row>
    <row r="383" spans="39:50" ht="12.75" customHeight="1">
      <c r="AM383" s="401" t="s">
        <v>216</v>
      </c>
      <c r="AN383" s="401"/>
      <c r="AO383" s="401"/>
      <c r="AP383" s="401"/>
      <c r="AQ383" s="401"/>
      <c r="AR383" s="401"/>
      <c r="AS383" s="401"/>
      <c r="AT383" s="401"/>
      <c r="AU383" s="401"/>
      <c r="AV383" s="401"/>
      <c r="AW383" s="401"/>
      <c r="AX383" s="401"/>
    </row>
    <row r="384" spans="39:50" ht="12.75" customHeight="1">
      <c r="AM384" s="402" t="s">
        <v>15</v>
      </c>
      <c r="AN384" s="403" t="s">
        <v>16</v>
      </c>
      <c r="AO384" s="403"/>
      <c r="AP384" s="403"/>
      <c r="AQ384" s="403"/>
      <c r="AR384" s="403"/>
      <c r="AS384" s="403"/>
      <c r="AT384" s="403"/>
      <c r="AU384" s="403"/>
      <c r="AV384" s="404" t="s">
        <v>217</v>
      </c>
      <c r="AW384" s="404"/>
      <c r="AX384" s="404"/>
    </row>
    <row r="385" spans="18:50" ht="12.75" customHeight="1">
      <c r="R385" s="354"/>
      <c r="S385" s="355"/>
      <c r="T385" s="356"/>
      <c r="U385" s="357"/>
      <c r="V385" s="358"/>
      <c r="W385" s="358"/>
      <c r="X385" s="358"/>
      <c r="AM385" s="402"/>
      <c r="AN385" s="405" t="s">
        <v>54</v>
      </c>
      <c r="AO385" s="405"/>
      <c r="AP385" s="406" t="s">
        <v>55</v>
      </c>
      <c r="AQ385" s="402" t="s">
        <v>56</v>
      </c>
      <c r="AR385" s="406" t="s">
        <v>57</v>
      </c>
      <c r="AS385" s="407" t="s">
        <v>58</v>
      </c>
      <c r="AT385" s="407"/>
      <c r="AU385" s="408" t="s">
        <v>59</v>
      </c>
      <c r="AV385" s="404"/>
      <c r="AW385" s="404"/>
      <c r="AX385" s="404"/>
    </row>
    <row r="386" spans="18:50" ht="45.75">
      <c r="R386" s="354"/>
      <c r="S386" s="360"/>
      <c r="T386" s="361"/>
      <c r="U386" s="362"/>
      <c r="V386" s="362"/>
      <c r="W386" s="362"/>
      <c r="X386" s="362"/>
      <c r="AM386" s="402"/>
      <c r="AN386" s="359" t="s">
        <v>70</v>
      </c>
      <c r="AO386" s="359" t="s">
        <v>218</v>
      </c>
      <c r="AP386" s="406"/>
      <c r="AQ386" s="402"/>
      <c r="AR386" s="406"/>
      <c r="AS386" s="353" t="s">
        <v>72</v>
      </c>
      <c r="AT386" s="353" t="s">
        <v>73</v>
      </c>
      <c r="AU386" s="408"/>
      <c r="AV386" s="404"/>
      <c r="AW386" s="404"/>
      <c r="AX386" s="404"/>
    </row>
    <row r="387" spans="18:50" ht="12.75">
      <c r="R387" s="363"/>
      <c r="S387" s="360"/>
      <c r="T387" s="361"/>
      <c r="U387" s="362"/>
      <c r="V387" s="362"/>
      <c r="W387" s="362"/>
      <c r="X387" s="362"/>
      <c r="AM387" s="115">
        <v>7375</v>
      </c>
      <c r="AN387" s="128">
        <v>400</v>
      </c>
      <c r="AO387" s="128">
        <v>112</v>
      </c>
      <c r="AP387" s="128">
        <v>166</v>
      </c>
      <c r="AQ387" s="128">
        <v>0</v>
      </c>
      <c r="AR387" s="128">
        <v>2675</v>
      </c>
      <c r="AS387" s="128">
        <v>1986</v>
      </c>
      <c r="AT387" s="128">
        <v>282.4</v>
      </c>
      <c r="AU387" s="123">
        <f>AN387:AN458+AO387:AO458+AP387:AP458+AQ387:AQ458+AR387:AR458+AS387:AS458+AT387:AT458</f>
        <v>5621.4</v>
      </c>
      <c r="AV387" s="409" t="s">
        <v>219</v>
      </c>
      <c r="AW387" s="409"/>
      <c r="AX387" s="409"/>
    </row>
    <row r="464" ht="39" customHeight="1"/>
  </sheetData>
  <sheetProtection selectLockedCells="1" selectUnlockedCells="1"/>
  <mergeCells count="167">
    <mergeCell ref="AQ385:AQ386"/>
    <mergeCell ref="AR385:AR386"/>
    <mergeCell ref="AS385:AT385"/>
    <mergeCell ref="AU385:AU386"/>
    <mergeCell ref="AV387:AX387"/>
    <mergeCell ref="R372:R373"/>
    <mergeCell ref="T372:T373"/>
    <mergeCell ref="U372:U373"/>
    <mergeCell ref="V372:V373"/>
    <mergeCell ref="AM383:AX383"/>
    <mergeCell ref="AM384:AM386"/>
    <mergeCell ref="AN384:AU384"/>
    <mergeCell ref="AV384:AX386"/>
    <mergeCell ref="AN385:AO385"/>
    <mergeCell ref="AP385:AP386"/>
    <mergeCell ref="H372:H373"/>
    <mergeCell ref="I372:I373"/>
    <mergeCell ref="J372:J373"/>
    <mergeCell ref="K372:K373"/>
    <mergeCell ref="L372:P372"/>
    <mergeCell ref="Q372:Q373"/>
    <mergeCell ref="A371:A373"/>
    <mergeCell ref="B371:B373"/>
    <mergeCell ref="C371:C373"/>
    <mergeCell ref="D371:D373"/>
    <mergeCell ref="E371:H371"/>
    <mergeCell ref="I371:V371"/>
    <mergeCell ref="E372:E373"/>
    <mergeCell ref="F372:F373"/>
    <mergeCell ref="G372:G373"/>
    <mergeCell ref="AI216:AI217"/>
    <mergeCell ref="AJ216:AJ217"/>
    <mergeCell ref="AK216:AK217"/>
    <mergeCell ref="AN216:AO216"/>
    <mergeCell ref="AP216:AP217"/>
    <mergeCell ref="AQ216:AQ217"/>
    <mergeCell ref="Q216:Q217"/>
    <mergeCell ref="R216:R217"/>
    <mergeCell ref="Z216:Z217"/>
    <mergeCell ref="AA216:AA217"/>
    <mergeCell ref="AB216:AB217"/>
    <mergeCell ref="AC216:AC217"/>
    <mergeCell ref="BI215:BI217"/>
    <mergeCell ref="BJ215:BJ217"/>
    <mergeCell ref="BK215:BK217"/>
    <mergeCell ref="BL215:BL217"/>
    <mergeCell ref="BM215:BM217"/>
    <mergeCell ref="E216:E217"/>
    <mergeCell ref="F216:F217"/>
    <mergeCell ref="G216:G217"/>
    <mergeCell ref="H216:H217"/>
    <mergeCell ref="I216:I217"/>
    <mergeCell ref="AY215:AY217"/>
    <mergeCell ref="AZ215:AZ217"/>
    <mergeCell ref="BA215:BD215"/>
    <mergeCell ref="BF215:BF217"/>
    <mergeCell ref="BG215:BG217"/>
    <mergeCell ref="BH215:BH217"/>
    <mergeCell ref="BA216:BA217"/>
    <mergeCell ref="BB216:BB217"/>
    <mergeCell ref="BC216:BC217"/>
    <mergeCell ref="BD216:BD217"/>
    <mergeCell ref="AL215:AL217"/>
    <mergeCell ref="AM215:AM217"/>
    <mergeCell ref="AN215:AU215"/>
    <mergeCell ref="AV215:AV217"/>
    <mergeCell ref="AW215:AW217"/>
    <mergeCell ref="AX215:AX217"/>
    <mergeCell ref="AR216:AR217"/>
    <mergeCell ref="AS216:AT216"/>
    <mergeCell ref="AU216:AU217"/>
    <mergeCell ref="Y215:Y217"/>
    <mergeCell ref="Z215:AA215"/>
    <mergeCell ref="AB215:AC215"/>
    <mergeCell ref="AD215:AD217"/>
    <mergeCell ref="AE215:AH215"/>
    <mergeCell ref="AI215:AK215"/>
    <mergeCell ref="AE216:AE217"/>
    <mergeCell ref="AF216:AF217"/>
    <mergeCell ref="AG216:AG217"/>
    <mergeCell ref="AH216:AH217"/>
    <mergeCell ref="I215:R215"/>
    <mergeCell ref="S215:S217"/>
    <mergeCell ref="T215:T217"/>
    <mergeCell ref="V215:V217"/>
    <mergeCell ref="W215:W217"/>
    <mergeCell ref="X215:X217"/>
    <mergeCell ref="J216:J217"/>
    <mergeCell ref="K216:K217"/>
    <mergeCell ref="L216:L217"/>
    <mergeCell ref="M216:P216"/>
    <mergeCell ref="BE4:BE5"/>
    <mergeCell ref="A7:W7"/>
    <mergeCell ref="A21:U21"/>
    <mergeCell ref="A60:U60"/>
    <mergeCell ref="A137:U137"/>
    <mergeCell ref="A215:A217"/>
    <mergeCell ref="B215:B217"/>
    <mergeCell ref="C215:C217"/>
    <mergeCell ref="D215:D217"/>
    <mergeCell ref="E215:H215"/>
    <mergeCell ref="AJ4:AJ5"/>
    <mergeCell ref="AK4:AK5"/>
    <mergeCell ref="AN4:AO4"/>
    <mergeCell ref="AP4:AP5"/>
    <mergeCell ref="AQ4:AQ5"/>
    <mergeCell ref="AR4:AR5"/>
    <mergeCell ref="V4:V5"/>
    <mergeCell ref="Z4:Z5"/>
    <mergeCell ref="AA4:AA5"/>
    <mergeCell ref="AB4:AB5"/>
    <mergeCell ref="AC4:AC5"/>
    <mergeCell ref="AE4:AE5"/>
    <mergeCell ref="K4:K5"/>
    <mergeCell ref="L4:P4"/>
    <mergeCell ref="Q4:Q5"/>
    <mergeCell ref="R4:R5"/>
    <mergeCell ref="T4:T5"/>
    <mergeCell ref="U4:U5"/>
    <mergeCell ref="BJ3:BJ5"/>
    <mergeCell ref="BK3:BK5"/>
    <mergeCell ref="BL3:BL5"/>
    <mergeCell ref="BM3:BM5"/>
    <mergeCell ref="E4:E5"/>
    <mergeCell ref="F4:F5"/>
    <mergeCell ref="G4:G5"/>
    <mergeCell ref="H4:H5"/>
    <mergeCell ref="I4:I5"/>
    <mergeCell ref="J4:J5"/>
    <mergeCell ref="AZ3:AZ5"/>
    <mergeCell ref="BA3:BE3"/>
    <mergeCell ref="BF3:BF5"/>
    <mergeCell ref="BG3:BG5"/>
    <mergeCell ref="BH3:BH5"/>
    <mergeCell ref="BI3:BI5"/>
    <mergeCell ref="BA4:BA5"/>
    <mergeCell ref="BB4:BB5"/>
    <mergeCell ref="BC4:BC5"/>
    <mergeCell ref="BD4:BD5"/>
    <mergeCell ref="AM3:AM5"/>
    <mergeCell ref="AN3:AU3"/>
    <mergeCell ref="AV3:AV5"/>
    <mergeCell ref="AW3:AW5"/>
    <mergeCell ref="AX3:AX5"/>
    <mergeCell ref="AY3:AY5"/>
    <mergeCell ref="AS4:AT4"/>
    <mergeCell ref="AU4:AU5"/>
    <mergeCell ref="Z3:AA3"/>
    <mergeCell ref="AB3:AC3"/>
    <mergeCell ref="AD3:AD5"/>
    <mergeCell ref="AE3:AH3"/>
    <mergeCell ref="AI3:AK3"/>
    <mergeCell ref="AL3:AL5"/>
    <mergeCell ref="AF4:AF5"/>
    <mergeCell ref="AG4:AG5"/>
    <mergeCell ref="AH4:AH5"/>
    <mergeCell ref="AI4:AI5"/>
    <mergeCell ref="A1:AY2"/>
    <mergeCell ref="A3:A5"/>
    <mergeCell ref="B3:B5"/>
    <mergeCell ref="C3:C5"/>
    <mergeCell ref="D3:D5"/>
    <mergeCell ref="E3:H3"/>
    <mergeCell ref="I3:V3"/>
    <mergeCell ref="W3:W5"/>
    <mergeCell ref="X3:X5"/>
    <mergeCell ref="Y3:Y5"/>
  </mergeCells>
  <printOptions headings="1"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2017-03-02T06:36:12Z</dcterms:modified>
  <cp:category/>
  <cp:version/>
  <cp:contentType/>
  <cp:contentStatus/>
</cp:coreProperties>
</file>