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Z80" i="1"/>
  <c r="AV80"/>
  <c r="AT80"/>
  <c r="AS80"/>
  <c r="AR80"/>
  <c r="AQ80"/>
  <c r="AP80"/>
  <c r="AO80"/>
  <c r="AN80"/>
  <c r="AM80"/>
  <c r="AE80"/>
  <c r="W80"/>
  <c r="V80"/>
  <c r="T80"/>
  <c r="S80"/>
  <c r="Q80"/>
  <c r="L80"/>
  <c r="I80"/>
  <c r="G80"/>
  <c r="F80"/>
  <c r="AU79"/>
  <c r="U79"/>
  <c r="AU78"/>
  <c r="AU80" s="1"/>
  <c r="U78"/>
  <c r="U80" s="1"/>
  <c r="BD77"/>
  <c r="BC77"/>
  <c r="BB77"/>
  <c r="BA77"/>
  <c r="AZ77"/>
  <c r="AV77"/>
  <c r="AT77"/>
  <c r="AS77"/>
  <c r="AR77"/>
  <c r="AQ77"/>
  <c r="AP77"/>
  <c r="AO77"/>
  <c r="AN77"/>
  <c r="AM77"/>
  <c r="AF77"/>
  <c r="AE77"/>
  <c r="W77"/>
  <c r="V77"/>
  <c r="R77"/>
  <c r="Q77"/>
  <c r="S77" s="1"/>
  <c r="L77"/>
  <c r="J77"/>
  <c r="I77"/>
  <c r="T77" s="1"/>
  <c r="G77"/>
  <c r="F77"/>
  <c r="E77"/>
  <c r="U76"/>
  <c r="T76"/>
  <c r="S76"/>
  <c r="AU75"/>
  <c r="U75"/>
  <c r="T75"/>
  <c r="S75"/>
  <c r="AU74"/>
  <c r="U74"/>
  <c r="T74"/>
  <c r="S74"/>
  <c r="AU73"/>
  <c r="U73"/>
  <c r="T73"/>
  <c r="S73"/>
  <c r="AU72"/>
  <c r="U72"/>
  <c r="T72"/>
  <c r="S72"/>
  <c r="AU71"/>
  <c r="U71"/>
  <c r="T71"/>
  <c r="S71"/>
  <c r="AU70"/>
  <c r="T70"/>
  <c r="S70"/>
  <c r="AU69"/>
  <c r="U69"/>
  <c r="T69"/>
  <c r="S69"/>
  <c r="AU68"/>
  <c r="U68"/>
  <c r="T68"/>
  <c r="S68"/>
  <c r="AU67"/>
  <c r="U67"/>
  <c r="T67"/>
  <c r="S67"/>
  <c r="AU66"/>
  <c r="U66"/>
  <c r="T66"/>
  <c r="S66"/>
  <c r="AU65"/>
  <c r="U65"/>
  <c r="T65"/>
  <c r="S65"/>
  <c r="AU64"/>
  <c r="U64"/>
  <c r="T64"/>
  <c r="S64"/>
  <c r="AU63"/>
  <c r="T63"/>
  <c r="S63"/>
  <c r="AU62"/>
  <c r="U62"/>
  <c r="T62"/>
  <c r="S62"/>
  <c r="AU61"/>
  <c r="U61"/>
  <c r="T61"/>
  <c r="S61"/>
  <c r="AU60"/>
  <c r="U60"/>
  <c r="T60"/>
  <c r="S60"/>
  <c r="AU59"/>
  <c r="U59"/>
  <c r="T59"/>
  <c r="S59"/>
  <c r="AU58"/>
  <c r="U58"/>
  <c r="T58"/>
  <c r="S58"/>
  <c r="AU57"/>
  <c r="U57"/>
  <c r="T57"/>
  <c r="S57"/>
  <c r="AU56"/>
  <c r="U56"/>
  <c r="T56"/>
  <c r="S56"/>
  <c r="U55"/>
  <c r="T55"/>
  <c r="S55"/>
  <c r="AU54"/>
  <c r="U54"/>
  <c r="T54"/>
  <c r="S54"/>
  <c r="AU53"/>
  <c r="U53"/>
  <c r="T53"/>
  <c r="S53"/>
  <c r="AU52"/>
  <c r="U52"/>
  <c r="T52"/>
  <c r="S52"/>
  <c r="AU51"/>
  <c r="U51"/>
  <c r="T51"/>
  <c r="S51"/>
  <c r="AU50"/>
  <c r="U50"/>
  <c r="T50"/>
  <c r="S50"/>
  <c r="AU49"/>
  <c r="U49"/>
  <c r="T49"/>
  <c r="S49"/>
  <c r="AU48"/>
  <c r="U48"/>
  <c r="T48"/>
  <c r="S48"/>
  <c r="AU47"/>
  <c r="U47"/>
  <c r="T47"/>
  <c r="S47"/>
  <c r="AU46"/>
  <c r="U46"/>
  <c r="T46"/>
  <c r="S46"/>
  <c r="AU45"/>
  <c r="U45"/>
  <c r="T45"/>
  <c r="S45"/>
  <c r="AU44"/>
  <c r="U44"/>
  <c r="T44"/>
  <c r="S44"/>
  <c r="AU43"/>
  <c r="U43"/>
  <c r="T43"/>
  <c r="S43"/>
  <c r="AU42"/>
  <c r="U42"/>
  <c r="T42"/>
  <c r="S42"/>
  <c r="AU41"/>
  <c r="U41"/>
  <c r="T41"/>
  <c r="S41"/>
  <c r="AU40"/>
  <c r="U40"/>
  <c r="T40"/>
  <c r="S40"/>
  <c r="AU39"/>
  <c r="U39"/>
  <c r="T39"/>
  <c r="S39"/>
  <c r="AU38"/>
  <c r="U38"/>
  <c r="T38"/>
  <c r="S38"/>
  <c r="AU37"/>
  <c r="U37"/>
  <c r="T37"/>
  <c r="S37"/>
  <c r="AU36"/>
  <c r="U36"/>
  <c r="T36"/>
  <c r="S36"/>
  <c r="AU35"/>
  <c r="U35"/>
  <c r="T35"/>
  <c r="S35"/>
  <c r="AU34"/>
  <c r="U34"/>
  <c r="T34"/>
  <c r="S34"/>
  <c r="AU33"/>
  <c r="U33"/>
  <c r="T33"/>
  <c r="S33"/>
  <c r="AU32"/>
  <c r="U32"/>
  <c r="T32"/>
  <c r="S32"/>
  <c r="AU31"/>
  <c r="U31"/>
  <c r="T31"/>
  <c r="S31"/>
  <c r="AU30"/>
  <c r="U30"/>
  <c r="T30"/>
  <c r="S30"/>
  <c r="AU29"/>
  <c r="U29"/>
  <c r="T29"/>
  <c r="S29"/>
  <c r="AU28"/>
  <c r="U28"/>
  <c r="T28"/>
  <c r="S28"/>
  <c r="AU27"/>
  <c r="U27"/>
  <c r="T27"/>
  <c r="S27"/>
  <c r="AU26"/>
  <c r="U26"/>
  <c r="T26"/>
  <c r="S26"/>
  <c r="AU25"/>
  <c r="U25"/>
  <c r="T25"/>
  <c r="S25"/>
  <c r="AU24"/>
  <c r="U24"/>
  <c r="T24"/>
  <c r="S24"/>
  <c r="AU23"/>
  <c r="U23"/>
  <c r="T23"/>
  <c r="S23"/>
  <c r="AU22"/>
  <c r="U22"/>
  <c r="T22"/>
  <c r="S22"/>
  <c r="AU21"/>
  <c r="U21"/>
  <c r="T21"/>
  <c r="S21"/>
  <c r="AU20"/>
  <c r="U20"/>
  <c r="T20"/>
  <c r="S20"/>
  <c r="AU19"/>
  <c r="U19"/>
  <c r="T19"/>
  <c r="S19"/>
  <c r="AU18"/>
  <c r="U18"/>
  <c r="T18"/>
  <c r="S18"/>
  <c r="AU17"/>
  <c r="U17"/>
  <c r="T17"/>
  <c r="S17"/>
  <c r="AU16"/>
  <c r="U16"/>
  <c r="T16"/>
  <c r="S16"/>
  <c r="AU15"/>
  <c r="U15"/>
  <c r="T15"/>
  <c r="S15"/>
  <c r="AU14"/>
  <c r="U14"/>
  <c r="T14"/>
  <c r="S14"/>
  <c r="AU13"/>
  <c r="U13"/>
  <c r="T13"/>
  <c r="S13"/>
  <c r="AU12"/>
  <c r="U12"/>
  <c r="T12"/>
  <c r="S12"/>
  <c r="AU11"/>
  <c r="U11"/>
  <c r="T11"/>
  <c r="S11"/>
  <c r="AU10"/>
  <c r="U10"/>
  <c r="T10"/>
  <c r="S10"/>
  <c r="AU9"/>
  <c r="U9"/>
  <c r="T9"/>
  <c r="S9"/>
  <c r="AU8"/>
  <c r="U8"/>
  <c r="T8"/>
  <c r="S8"/>
  <c r="AU7"/>
  <c r="U7"/>
  <c r="T7"/>
  <c r="S7"/>
  <c r="AU6"/>
  <c r="AU77" s="1"/>
  <c r="U6"/>
  <c r="U77" s="1"/>
  <c r="T6"/>
  <c r="S6"/>
</calcChain>
</file>

<file path=xl/sharedStrings.xml><?xml version="1.0" encoding="utf-8"?>
<sst xmlns="http://schemas.openxmlformats.org/spreadsheetml/2006/main" count="957" uniqueCount="119">
  <si>
    <t>ООО УК "ЖЭУ-2"</t>
  </si>
  <si>
    <t>40 лет ВЛКСМ</t>
  </si>
  <si>
    <t>гвс</t>
  </si>
  <si>
    <t>ц.канал</t>
  </si>
  <si>
    <t>нет</t>
  </si>
  <si>
    <t>центр.</t>
  </si>
  <si>
    <t>пан.</t>
  </si>
  <si>
    <t>ж/б</t>
  </si>
  <si>
    <t>шиф.</t>
  </si>
  <si>
    <t>газ</t>
  </si>
  <si>
    <t>чердак</t>
  </si>
  <si>
    <t>ук</t>
  </si>
  <si>
    <t>кир/шл</t>
  </si>
  <si>
    <t>кирпич</t>
  </si>
  <si>
    <t>рулонная</t>
  </si>
  <si>
    <t>подвал</t>
  </si>
  <si>
    <t>*</t>
  </si>
  <si>
    <t>шиферная</t>
  </si>
  <si>
    <t>Анатолия</t>
  </si>
  <si>
    <t>эл.пл.</t>
  </si>
  <si>
    <t>рулон</t>
  </si>
  <si>
    <t>Гагарина</t>
  </si>
  <si>
    <t>ш/бл</t>
  </si>
  <si>
    <t>прив.газ</t>
  </si>
  <si>
    <t>19а</t>
  </si>
  <si>
    <t>свар</t>
  </si>
  <si>
    <t>23а</t>
  </si>
  <si>
    <t>8,2и11,2</t>
  </si>
  <si>
    <t>шл/бл</t>
  </si>
  <si>
    <t>27а</t>
  </si>
  <si>
    <t>железо</t>
  </si>
  <si>
    <t>2а</t>
  </si>
  <si>
    <t>панель</t>
  </si>
  <si>
    <t>Деповская</t>
  </si>
  <si>
    <t>28а</t>
  </si>
  <si>
    <t>х</t>
  </si>
  <si>
    <t>г</t>
  </si>
  <si>
    <t>кирп</t>
  </si>
  <si>
    <t>жел</t>
  </si>
  <si>
    <t>г/печи</t>
  </si>
  <si>
    <t>38а</t>
  </si>
  <si>
    <t>Космонавтов</t>
  </si>
  <si>
    <t>Красногвардейская</t>
  </si>
  <si>
    <t>Парковая</t>
  </si>
  <si>
    <t>Прудская</t>
  </si>
  <si>
    <t>9а</t>
  </si>
  <si>
    <t>637.2</t>
  </si>
  <si>
    <t>Строительная</t>
  </si>
  <si>
    <t>шиф</t>
  </si>
  <si>
    <t>Хлебозаводская</t>
  </si>
  <si>
    <t>ИТОГО:</t>
  </si>
  <si>
    <t>рулон.</t>
  </si>
  <si>
    <t>панел</t>
  </si>
  <si>
    <t>№ п/п</t>
  </si>
  <si>
    <t>Адрес дома</t>
  </si>
  <si>
    <t>№ дома</t>
  </si>
  <si>
    <t>Год постройки</t>
  </si>
  <si>
    <t>количество</t>
  </si>
  <si>
    <t>площадь, м2</t>
  </si>
  <si>
    <t>Объем здания, куб.м.</t>
  </si>
  <si>
    <t>Высота здания,м</t>
  </si>
  <si>
    <t>% износа на 01.01.05</t>
  </si>
  <si>
    <t>водопровод</t>
  </si>
  <si>
    <t>канализация</t>
  </si>
  <si>
    <t>отопление</t>
  </si>
  <si>
    <t>площадь кровель, м2</t>
  </si>
  <si>
    <t>материалы</t>
  </si>
  <si>
    <t>газ/эл. плита</t>
  </si>
  <si>
    <t xml:space="preserve">кадастровая пл-дь земельного участка </t>
  </si>
  <si>
    <t>придомовая территория, м2</t>
  </si>
  <si>
    <t xml:space="preserve">к-во проживающих </t>
  </si>
  <si>
    <t>разводка отопления</t>
  </si>
  <si>
    <t>наличие бойлера (*-имеется)</t>
  </si>
  <si>
    <t>способ управления</t>
  </si>
  <si>
    <t>покос травы</t>
  </si>
  <si>
    <t>кол-во квартир в МКД</t>
  </si>
  <si>
    <t>этажей</t>
  </si>
  <si>
    <t>подъездов</t>
  </si>
  <si>
    <t>квартир</t>
  </si>
  <si>
    <t>лифтов</t>
  </si>
  <si>
    <t>лестниц</t>
  </si>
  <si>
    <t>коридоры</t>
  </si>
  <si>
    <t>площадь подвала м2</t>
  </si>
  <si>
    <t>квартир по бух.жилая</t>
  </si>
  <si>
    <t>нежилые 
помещения</t>
  </si>
  <si>
    <t>площадь мест общего пользования (п.9,10,11)</t>
  </si>
  <si>
    <t>ВСЕГО: общая площадь дома м2 (п.9,10,11,12,17,18)</t>
  </si>
  <si>
    <t>общая полезная площадь дома (по тех.паспорту,не брать в расчет)</t>
  </si>
  <si>
    <t>хол.</t>
  </si>
  <si>
    <t>гор.</t>
  </si>
  <si>
    <t>выгр.яма</t>
  </si>
  <si>
    <t>рулонные</t>
  </si>
  <si>
    <t>шиферные</t>
  </si>
  <si>
    <t>ж/бетонные</t>
  </si>
  <si>
    <t>стальные</t>
  </si>
  <si>
    <t>стены</t>
  </si>
  <si>
    <t>перекрытия</t>
  </si>
  <si>
    <t>крыши</t>
  </si>
  <si>
    <t>асфальтовое
покрытие</t>
  </si>
  <si>
    <t>отмостки</t>
  </si>
  <si>
    <t>детские и спортивные
площадки</t>
  </si>
  <si>
    <t>грунт</t>
  </si>
  <si>
    <t>зеленые
насаждения</t>
  </si>
  <si>
    <t>всего</t>
  </si>
  <si>
    <t>1-а комн.кв.</t>
  </si>
  <si>
    <t>2-х комн.кв.</t>
  </si>
  <si>
    <t>3-х комн.кв.</t>
  </si>
  <si>
    <t>4-х комн.кв.</t>
  </si>
  <si>
    <t>5-и комн.кв.</t>
  </si>
  <si>
    <t>Итого общая площадь подвала по тех. паспорту в т.ч аренда и собств.</t>
  </si>
  <si>
    <t>свободная пл-дь подвала</t>
  </si>
  <si>
    <t>аренда собствен. МКД</t>
  </si>
  <si>
    <t xml:space="preserve">подвал в частной 
собственности </t>
  </si>
  <si>
    <t>собствв. муниц.образования</t>
  </si>
  <si>
    <t>Итого: пл-дь жилых и нежил. помещений м2 (п.17+п.18)</t>
  </si>
  <si>
    <t>проезды</t>
  </si>
  <si>
    <t>тротуары, входа в подъезды</t>
  </si>
  <si>
    <t>газоны, деревья</t>
  </si>
  <si>
    <t>газоны, клумбы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</si>
</sst>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10"/>
      <name val="Arial"/>
    </font>
    <font>
      <b/>
      <sz val="7"/>
      <color indexed="53"/>
      <name val="Arial"/>
      <family val="2"/>
      <charset val="204"/>
    </font>
    <font>
      <b/>
      <sz val="7"/>
      <name val="Times New Roman"/>
      <family val="1"/>
      <charset val="204"/>
    </font>
    <font>
      <b/>
      <sz val="7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sz val="7"/>
      <name val="Times New Roman"/>
      <family val="1"/>
      <charset val="204"/>
    </font>
    <font>
      <sz val="7"/>
      <color indexed="8"/>
      <name val="Arial"/>
      <family val="2"/>
      <charset val="204"/>
    </font>
    <font>
      <sz val="7"/>
      <name val="Arial Cyr"/>
      <charset val="204"/>
    </font>
    <font>
      <sz val="6"/>
      <name val="Arial"/>
      <family val="2"/>
      <charset val="204"/>
    </font>
    <font>
      <sz val="7"/>
      <color indexed="53"/>
      <name val="Arial"/>
      <family val="2"/>
      <charset val="204"/>
    </font>
    <font>
      <sz val="10"/>
      <name val="Arial"/>
      <family val="2"/>
      <charset val="204"/>
    </font>
    <font>
      <b/>
      <sz val="7"/>
      <color indexed="10"/>
      <name val="Arial"/>
      <family val="2"/>
      <charset val="204"/>
    </font>
    <font>
      <b/>
      <sz val="7"/>
      <color indexed="8"/>
      <name val="Arial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5" fillId="0" borderId="0"/>
    <xf numFmtId="0" fontId="15" fillId="0" borderId="0"/>
  </cellStyleXfs>
  <cellXfs count="16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4" fillId="2" borderId="3" xfId="1" applyNumberFormat="1" applyFont="1" applyFill="1" applyBorder="1"/>
    <xf numFmtId="0" fontId="5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6" fillId="2" borderId="3" xfId="0" applyFont="1" applyFill="1" applyBorder="1"/>
    <xf numFmtId="0" fontId="6" fillId="2" borderId="3" xfId="1" applyFont="1" applyFill="1" applyBorder="1"/>
    <xf numFmtId="0" fontId="6" fillId="0" borderId="3" xfId="0" applyFont="1" applyBorder="1"/>
    <xf numFmtId="0" fontId="7" fillId="0" borderId="3" xfId="0" applyFont="1" applyBorder="1"/>
    <xf numFmtId="0" fontId="7" fillId="0" borderId="0" xfId="0" applyFont="1" applyBorder="1"/>
    <xf numFmtId="0" fontId="0" fillId="0" borderId="3" xfId="0" applyBorder="1"/>
    <xf numFmtId="0" fontId="8" fillId="0" borderId="3" xfId="0" applyFont="1" applyBorder="1" applyAlignment="1"/>
    <xf numFmtId="0" fontId="8" fillId="2" borderId="3" xfId="1" applyFont="1" applyFill="1" applyBorder="1" applyAlignment="1">
      <alignment horizontal="center"/>
    </xf>
    <xf numFmtId="0" fontId="8" fillId="2" borderId="3" xfId="1" applyFont="1" applyFill="1" applyBorder="1"/>
    <xf numFmtId="0" fontId="8" fillId="3" borderId="3" xfId="1" applyFont="1" applyFill="1" applyBorder="1"/>
    <xf numFmtId="0" fontId="8" fillId="3" borderId="3" xfId="0" applyFont="1" applyFill="1" applyBorder="1"/>
    <xf numFmtId="0" fontId="8" fillId="3" borderId="3" xfId="1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1" applyFont="1" applyFill="1" applyBorder="1"/>
    <xf numFmtId="164" fontId="8" fillId="3" borderId="3" xfId="1" applyNumberFormat="1" applyFont="1" applyFill="1" applyBorder="1" applyAlignment="1">
      <alignment horizontal="center"/>
    </xf>
    <xf numFmtId="164" fontId="8" fillId="2" borderId="3" xfId="1" applyNumberFormat="1" applyFont="1" applyFill="1" applyBorder="1"/>
    <xf numFmtId="164" fontId="9" fillId="2" borderId="3" xfId="0" applyNumberFormat="1" applyFont="1" applyFill="1" applyBorder="1" applyAlignment="1"/>
    <xf numFmtId="0" fontId="8" fillId="2" borderId="3" xfId="0" applyFont="1" applyFill="1" applyBorder="1" applyAlignment="1"/>
    <xf numFmtId="164" fontId="8" fillId="2" borderId="3" xfId="0" applyNumberFormat="1" applyFont="1" applyFill="1" applyBorder="1" applyAlignment="1"/>
    <xf numFmtId="164" fontId="8" fillId="0" borderId="3" xfId="0" applyNumberFormat="1" applyFont="1" applyBorder="1" applyAlignment="1"/>
    <xf numFmtId="0" fontId="10" fillId="2" borderId="3" xfId="0" applyFont="1" applyFill="1" applyBorder="1" applyAlignment="1">
      <alignment vertical="top" wrapText="1"/>
    </xf>
    <xf numFmtId="0" fontId="8" fillId="2" borderId="3" xfId="0" applyFont="1" applyFill="1" applyBorder="1"/>
    <xf numFmtId="1" fontId="8" fillId="2" borderId="4" xfId="0" applyNumberFormat="1" applyFont="1" applyFill="1" applyBorder="1" applyAlignment="1"/>
    <xf numFmtId="0" fontId="8" fillId="2" borderId="4" xfId="0" applyFont="1" applyFill="1" applyBorder="1" applyAlignment="1"/>
    <xf numFmtId="0" fontId="8" fillId="2" borderId="4" xfId="0" applyFont="1" applyFill="1" applyBorder="1" applyAlignment="1">
      <alignment horizontal="center"/>
    </xf>
    <xf numFmtId="0" fontId="11" fillId="2" borderId="3" xfId="1" applyFont="1" applyFill="1" applyBorder="1"/>
    <xf numFmtId="1" fontId="8" fillId="0" borderId="3" xfId="0" applyNumberFormat="1" applyFont="1" applyBorder="1" applyAlignment="1">
      <alignment horizontal="center"/>
    </xf>
    <xf numFmtId="1" fontId="8" fillId="0" borderId="3" xfId="0" applyNumberFormat="1" applyFont="1" applyBorder="1" applyAlignment="1"/>
    <xf numFmtId="0" fontId="8" fillId="0" borderId="3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" fontId="8" fillId="2" borderId="3" xfId="0" applyNumberFormat="1" applyFont="1" applyFill="1" applyBorder="1" applyAlignment="1"/>
    <xf numFmtId="0" fontId="8" fillId="0" borderId="3" xfId="0" applyFont="1" applyBorder="1" applyAlignment="1">
      <alignment horizontal="center"/>
    </xf>
    <xf numFmtId="0" fontId="6" fillId="0" borderId="3" xfId="0" applyFont="1" applyBorder="1" applyAlignment="1"/>
    <xf numFmtId="164" fontId="12" fillId="0" borderId="3" xfId="0" applyNumberFormat="1" applyFont="1" applyBorder="1" applyAlignment="1"/>
    <xf numFmtId="0" fontId="8" fillId="0" borderId="3" xfId="0" applyNumberFormat="1" applyFont="1" applyBorder="1" applyAlignment="1"/>
    <xf numFmtId="0" fontId="8" fillId="2" borderId="3" xfId="0" applyNumberFormat="1" applyFont="1" applyFill="1" applyBorder="1" applyAlignment="1"/>
    <xf numFmtId="2" fontId="8" fillId="2" borderId="3" xfId="0" applyNumberFormat="1" applyFont="1" applyFill="1" applyBorder="1" applyAlignment="1"/>
    <xf numFmtId="1" fontId="8" fillId="0" borderId="3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/>
    <xf numFmtId="1" fontId="8" fillId="2" borderId="3" xfId="0" applyNumberFormat="1" applyFont="1" applyFill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13" fillId="2" borderId="3" xfId="1" applyFont="1" applyFill="1" applyBorder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64" fontId="9" fillId="2" borderId="3" xfId="1" applyNumberFormat="1" applyFont="1" applyFill="1" applyBorder="1"/>
    <xf numFmtId="164" fontId="11" fillId="2" borderId="3" xfId="0" applyNumberFormat="1" applyFont="1" applyFill="1" applyBorder="1"/>
    <xf numFmtId="164" fontId="14" fillId="2" borderId="3" xfId="0" applyNumberFormat="1" applyFont="1" applyFill="1" applyBorder="1"/>
    <xf numFmtId="0" fontId="10" fillId="2" borderId="3" xfId="0" applyFont="1" applyFill="1" applyBorder="1" applyAlignment="1">
      <alignment horizontal="center" vertical="top" wrapText="1"/>
    </xf>
    <xf numFmtId="0" fontId="9" fillId="2" borderId="3" xfId="2" applyFont="1" applyFill="1" applyBorder="1"/>
    <xf numFmtId="164" fontId="8" fillId="3" borderId="3" xfId="1" applyNumberFormat="1" applyFont="1" applyFill="1" applyBorder="1"/>
    <xf numFmtId="0" fontId="9" fillId="2" borderId="3" xfId="1" applyFont="1" applyFill="1" applyBorder="1"/>
    <xf numFmtId="0" fontId="9" fillId="0" borderId="0" xfId="0" applyFont="1" applyAlignment="1">
      <alignment horizontal="center"/>
    </xf>
    <xf numFmtId="164" fontId="11" fillId="2" borderId="3" xfId="1" applyNumberFormat="1" applyFont="1" applyFill="1" applyBorder="1"/>
    <xf numFmtId="1" fontId="8" fillId="0" borderId="4" xfId="0" applyNumberFormat="1" applyFont="1" applyBorder="1" applyAlignment="1"/>
    <xf numFmtId="0" fontId="8" fillId="0" borderId="0" xfId="0" applyFont="1" applyAlignment="1">
      <alignment horizontal="center"/>
    </xf>
    <xf numFmtId="2" fontId="8" fillId="2" borderId="3" xfId="1" applyNumberFormat="1" applyFont="1" applyFill="1" applyBorder="1"/>
    <xf numFmtId="0" fontId="8" fillId="2" borderId="5" xfId="0" applyFont="1" applyFill="1" applyBorder="1" applyAlignment="1"/>
    <xf numFmtId="164" fontId="9" fillId="2" borderId="5" xfId="0" applyNumberFormat="1" applyFont="1" applyFill="1" applyBorder="1" applyAlignment="1"/>
    <xf numFmtId="164" fontId="8" fillId="2" borderId="5" xfId="0" applyNumberFormat="1" applyFont="1" applyFill="1" applyBorder="1" applyAlignment="1"/>
    <xf numFmtId="164" fontId="8" fillId="0" borderId="5" xfId="0" applyNumberFormat="1" applyFont="1" applyBorder="1" applyAlignment="1"/>
    <xf numFmtId="1" fontId="8" fillId="0" borderId="5" xfId="0" applyNumberFormat="1" applyFont="1" applyBorder="1" applyAlignment="1"/>
    <xf numFmtId="164" fontId="9" fillId="2" borderId="4" xfId="0" applyNumberFormat="1" applyFont="1" applyFill="1" applyBorder="1" applyAlignment="1"/>
    <xf numFmtId="164" fontId="8" fillId="2" borderId="4" xfId="0" applyNumberFormat="1" applyFont="1" applyFill="1" applyBorder="1" applyAlignment="1"/>
    <xf numFmtId="164" fontId="8" fillId="0" borderId="4" xfId="0" applyNumberFormat="1" applyFont="1" applyFill="1" applyBorder="1" applyAlignment="1"/>
    <xf numFmtId="1" fontId="8" fillId="0" borderId="6" xfId="0" applyNumberFormat="1" applyFont="1" applyFill="1" applyBorder="1" applyAlignment="1"/>
    <xf numFmtId="0" fontId="6" fillId="2" borderId="3" xfId="0" applyFont="1" applyFill="1" applyBorder="1" applyAlignment="1">
      <alignment wrapText="1"/>
    </xf>
    <xf numFmtId="0" fontId="6" fillId="2" borderId="3" xfId="1" applyFont="1" applyFill="1" applyBorder="1" applyAlignment="1">
      <alignment horizontal="center"/>
    </xf>
    <xf numFmtId="0" fontId="6" fillId="3" borderId="3" xfId="1" applyFont="1" applyFill="1" applyBorder="1"/>
    <xf numFmtId="0" fontId="6" fillId="3" borderId="3" xfId="0" applyFont="1" applyFill="1" applyBorder="1"/>
    <xf numFmtId="0" fontId="6" fillId="3" borderId="3" xfId="1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/>
    </xf>
    <xf numFmtId="164" fontId="6" fillId="2" borderId="3" xfId="1" applyNumberFormat="1" applyFont="1" applyFill="1" applyBorder="1"/>
    <xf numFmtId="164" fontId="16" fillId="2" borderId="3" xfId="0" applyNumberFormat="1" applyFont="1" applyFill="1" applyBorder="1" applyAlignment="1">
      <alignment wrapText="1"/>
    </xf>
    <xf numFmtId="1" fontId="6" fillId="2" borderId="3" xfId="0" applyNumberFormat="1" applyFont="1" applyFill="1" applyBorder="1"/>
    <xf numFmtId="0" fontId="17" fillId="2" borderId="3" xfId="1" applyFont="1" applyFill="1" applyBorder="1"/>
    <xf numFmtId="0" fontId="6" fillId="0" borderId="1" xfId="0" applyFont="1" applyBorder="1"/>
    <xf numFmtId="164" fontId="12" fillId="0" borderId="3" xfId="3" applyNumberFormat="1" applyFont="1" applyBorder="1" applyAlignment="1"/>
    <xf numFmtId="0" fontId="18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wrapText="1"/>
    </xf>
    <xf numFmtId="0" fontId="18" fillId="3" borderId="3" xfId="0" applyFont="1" applyFill="1" applyBorder="1" applyAlignment="1">
      <alignment horizontal="center"/>
    </xf>
    <xf numFmtId="164" fontId="8" fillId="2" borderId="3" xfId="1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wrapText="1"/>
    </xf>
    <xf numFmtId="1" fontId="8" fillId="0" borderId="3" xfId="0" applyNumberFormat="1" applyFont="1" applyBorder="1" applyAlignment="1">
      <alignment horizontal="center" wrapText="1"/>
    </xf>
    <xf numFmtId="0" fontId="8" fillId="0" borderId="3" xfId="3" applyFont="1" applyBorder="1" applyAlignment="1"/>
    <xf numFmtId="1" fontId="8" fillId="2" borderId="3" xfId="1" applyNumberFormat="1" applyFont="1" applyFill="1" applyBorder="1"/>
    <xf numFmtId="0" fontId="6" fillId="0" borderId="3" xfId="1" applyFont="1" applyFill="1" applyBorder="1"/>
    <xf numFmtId="0" fontId="19" fillId="3" borderId="3" xfId="0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164" fontId="16" fillId="2" borderId="3" xfId="1" applyNumberFormat="1" applyFont="1" applyFill="1" applyBorder="1"/>
    <xf numFmtId="1" fontId="6" fillId="2" borderId="3" xfId="1" applyNumberFormat="1" applyFont="1" applyFill="1" applyBorder="1"/>
    <xf numFmtId="1" fontId="6" fillId="2" borderId="3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/>
    </xf>
    <xf numFmtId="0" fontId="6" fillId="0" borderId="5" xfId="1" applyFont="1" applyFill="1" applyBorder="1" applyAlignment="1">
      <alignment horizontal="center" textRotation="90" wrapText="1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2" borderId="5" xfId="0" applyNumberFormat="1" applyFont="1" applyFill="1" applyBorder="1" applyAlignment="1">
      <alignment horizontal="center" vertical="center" textRotation="90" wrapText="1"/>
    </xf>
    <xf numFmtId="164" fontId="6" fillId="2" borderId="5" xfId="0" applyNumberFormat="1" applyFont="1" applyFill="1" applyBorder="1" applyAlignment="1">
      <alignment horizontal="center" vertical="center" textRotation="90" wrapText="1"/>
    </xf>
    <xf numFmtId="164" fontId="6" fillId="0" borderId="5" xfId="0" applyNumberFormat="1" applyFont="1" applyBorder="1" applyAlignment="1">
      <alignment horizontal="center" vertical="center" textRotation="90" wrapText="1"/>
    </xf>
    <xf numFmtId="0" fontId="6" fillId="2" borderId="1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textRotation="90" wrapTex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 textRotation="90"/>
    </xf>
    <xf numFmtId="0" fontId="6" fillId="3" borderId="5" xfId="1" applyFont="1" applyFill="1" applyBorder="1" applyAlignment="1">
      <alignment horizontal="center" textRotation="90" wrapText="1"/>
    </xf>
    <xf numFmtId="0" fontId="6" fillId="0" borderId="3" xfId="1" applyFont="1" applyFill="1" applyBorder="1" applyAlignment="1">
      <alignment horizontal="center" textRotation="90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6" fillId="0" borderId="6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/>
    </xf>
    <xf numFmtId="0" fontId="6" fillId="0" borderId="6" xfId="1" applyFont="1" applyFill="1" applyBorder="1" applyAlignment="1">
      <alignment horizontal="center" textRotation="90" wrapText="1"/>
    </xf>
    <xf numFmtId="0" fontId="6" fillId="3" borderId="3" xfId="1" applyFont="1" applyFill="1" applyBorder="1" applyAlignment="1">
      <alignment horizontal="center" textRotation="90"/>
    </xf>
    <xf numFmtId="0" fontId="6" fillId="3" borderId="5" xfId="1" applyFont="1" applyFill="1" applyBorder="1" applyAlignment="1">
      <alignment horizontal="center" textRotation="90"/>
    </xf>
    <xf numFmtId="0" fontId="6" fillId="0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 textRotation="90" wrapText="1"/>
    </xf>
    <xf numFmtId="0" fontId="6" fillId="2" borderId="5" xfId="1" applyFont="1" applyFill="1" applyBorder="1" applyAlignment="1">
      <alignment horizontal="center" textRotation="90" wrapText="1"/>
    </xf>
    <xf numFmtId="0" fontId="1" fillId="2" borderId="5" xfId="1" applyFont="1" applyFill="1" applyBorder="1" applyAlignment="1">
      <alignment horizontal="center" textRotation="90" wrapText="1"/>
    </xf>
    <xf numFmtId="0" fontId="16" fillId="2" borderId="5" xfId="1" applyFont="1" applyFill="1" applyBorder="1" applyAlignment="1">
      <alignment horizontal="center" textRotation="90" wrapText="1"/>
    </xf>
    <xf numFmtId="0" fontId="6" fillId="2" borderId="6" xfId="0" applyNumberFormat="1" applyFont="1" applyFill="1" applyBorder="1" applyAlignment="1">
      <alignment horizontal="center" vertical="center" textRotation="90" wrapText="1"/>
    </xf>
    <xf numFmtId="164" fontId="6" fillId="2" borderId="6" xfId="0" applyNumberFormat="1" applyFont="1" applyFill="1" applyBorder="1" applyAlignment="1">
      <alignment horizontal="center" vertical="center" textRotation="90" wrapText="1"/>
    </xf>
    <xf numFmtId="164" fontId="1" fillId="0" borderId="6" xfId="0" applyNumberFormat="1" applyFont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textRotation="90"/>
    </xf>
    <xf numFmtId="0" fontId="6" fillId="2" borderId="6" xfId="0" applyFont="1" applyFill="1" applyBorder="1" applyAlignment="1">
      <alignment horizontal="center" textRotation="90" wrapText="1"/>
    </xf>
    <xf numFmtId="0" fontId="6" fillId="2" borderId="5" xfId="1" applyFont="1" applyFill="1" applyBorder="1" applyAlignment="1">
      <alignment horizontal="center" textRotation="90"/>
    </xf>
    <xf numFmtId="0" fontId="6" fillId="0" borderId="6" xfId="1" applyFont="1" applyFill="1" applyBorder="1" applyAlignment="1">
      <alignment horizontal="center" textRotation="90"/>
    </xf>
    <xf numFmtId="0" fontId="6" fillId="2" borderId="6" xfId="1" applyFont="1" applyFill="1" applyBorder="1" applyAlignment="1">
      <alignment horizontal="center" textRotation="90" wrapText="1"/>
    </xf>
    <xf numFmtId="0" fontId="8" fillId="0" borderId="3" xfId="0" applyFont="1" applyBorder="1" applyAlignment="1">
      <alignment horizontal="center" textRotation="90"/>
    </xf>
    <xf numFmtId="0" fontId="8" fillId="0" borderId="1" xfId="0" applyFont="1" applyBorder="1" applyAlignment="1">
      <alignment horizontal="center" textRotation="90"/>
    </xf>
    <xf numFmtId="0" fontId="6" fillId="0" borderId="4" xfId="1" applyFont="1" applyBorder="1" applyAlignment="1">
      <alignment horizontal="center" textRotation="90" wrapText="1"/>
    </xf>
    <xf numFmtId="0" fontId="6" fillId="0" borderId="4" xfId="1" applyFont="1" applyBorder="1" applyAlignment="1">
      <alignment horizontal="center" textRotation="90"/>
    </xf>
    <xf numFmtId="0" fontId="6" fillId="0" borderId="4" xfId="1" applyFont="1" applyFill="1" applyBorder="1" applyAlignment="1">
      <alignment horizontal="center" textRotation="90" wrapText="1"/>
    </xf>
    <xf numFmtId="0" fontId="6" fillId="3" borderId="4" xfId="1" applyFont="1" applyFill="1" applyBorder="1" applyAlignment="1">
      <alignment horizontal="center" textRotation="90"/>
    </xf>
    <xf numFmtId="0" fontId="6" fillId="3" borderId="4" xfId="1" applyFont="1" applyFill="1" applyBorder="1" applyAlignment="1">
      <alignment horizontal="center" vertical="justify" textRotation="90"/>
    </xf>
    <xf numFmtId="0" fontId="6" fillId="0" borderId="4" xfId="1" applyFont="1" applyFill="1" applyBorder="1" applyAlignment="1">
      <alignment horizontal="center" vertical="justify" textRotation="90" wrapText="1"/>
    </xf>
    <xf numFmtId="0" fontId="6" fillId="0" borderId="4" xfId="1" applyFont="1" applyFill="1" applyBorder="1" applyAlignment="1">
      <alignment horizontal="center" vertical="center" textRotation="90" wrapText="1"/>
    </xf>
    <xf numFmtId="0" fontId="6" fillId="0" borderId="4" xfId="1" applyFont="1" applyFill="1" applyBorder="1" applyAlignment="1">
      <alignment horizontal="center" textRotation="90" wrapText="1"/>
    </xf>
    <xf numFmtId="0" fontId="6" fillId="3" borderId="4" xfId="1" applyFont="1" applyFill="1" applyBorder="1" applyAlignment="1">
      <alignment horizontal="center" textRotation="90" wrapText="1"/>
    </xf>
    <xf numFmtId="0" fontId="6" fillId="2" borderId="4" xfId="1" applyFont="1" applyFill="1" applyBorder="1" applyAlignment="1">
      <alignment horizontal="center" textRotation="90" wrapText="1"/>
    </xf>
    <xf numFmtId="0" fontId="1" fillId="2" borderId="4" xfId="1" applyFont="1" applyFill="1" applyBorder="1" applyAlignment="1">
      <alignment horizontal="center" textRotation="90" wrapText="1"/>
    </xf>
    <xf numFmtId="0" fontId="16" fillId="2" borderId="4" xfId="1" applyFont="1" applyFill="1" applyBorder="1" applyAlignment="1">
      <alignment horizontal="center" textRotation="90" wrapText="1"/>
    </xf>
    <xf numFmtId="0" fontId="6" fillId="2" borderId="4" xfId="0" applyNumberFormat="1" applyFont="1" applyFill="1" applyBorder="1" applyAlignment="1">
      <alignment horizontal="center" vertical="center" textRotation="90" wrapText="1"/>
    </xf>
    <xf numFmtId="164" fontId="6" fillId="2" borderId="4" xfId="0" applyNumberFormat="1" applyFont="1" applyFill="1" applyBorder="1" applyAlignment="1">
      <alignment horizontal="center" vertical="center" textRotation="90" wrapText="1"/>
    </xf>
    <xf numFmtId="164" fontId="1" fillId="0" borderId="4" xfId="0" applyNumberFormat="1" applyFont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textRotation="90"/>
    </xf>
    <xf numFmtId="0" fontId="6" fillId="2" borderId="4" xfId="0" applyFont="1" applyFill="1" applyBorder="1" applyAlignment="1">
      <alignment horizontal="center" textRotation="90" wrapText="1"/>
    </xf>
    <xf numFmtId="0" fontId="6" fillId="2" borderId="4" xfId="1" applyFont="1" applyFill="1" applyBorder="1" applyAlignment="1">
      <alignment horizontal="center" textRotation="90"/>
    </xf>
    <xf numFmtId="0" fontId="6" fillId="0" borderId="4" xfId="1" applyFont="1" applyFill="1" applyBorder="1" applyAlignment="1">
      <alignment horizontal="center" textRotation="90"/>
    </xf>
    <xf numFmtId="0" fontId="6" fillId="2" borderId="3" xfId="1" applyFont="1" applyFill="1" applyBorder="1" applyAlignment="1">
      <alignment horizontal="center" textRotation="90"/>
    </xf>
    <xf numFmtId="0" fontId="6" fillId="2" borderId="3" xfId="1" applyFont="1" applyFill="1" applyBorder="1" applyAlignment="1">
      <alignment horizontal="center" textRotation="90" wrapText="1"/>
    </xf>
  </cellXfs>
  <cellStyles count="4">
    <cellStyle name="Обычный" xfId="0" builtinId="0"/>
    <cellStyle name="Обычный 3" xfId="3"/>
    <cellStyle name="Обычный_Лист1" xfId="1"/>
    <cellStyle name="Обычный_Лист1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80"/>
  <sheetViews>
    <sheetView tabSelected="1" workbookViewId="0">
      <selection activeCell="F13" sqref="F13"/>
    </sheetView>
  </sheetViews>
  <sheetFormatPr defaultRowHeight="15"/>
  <sheetData>
    <row r="1" spans="1:57" ht="18.75" customHeight="1">
      <c r="A1" s="101" t="s">
        <v>53</v>
      </c>
      <c r="B1" s="102" t="s">
        <v>54</v>
      </c>
      <c r="C1" s="101" t="s">
        <v>55</v>
      </c>
      <c r="D1" s="103" t="s">
        <v>56</v>
      </c>
      <c r="E1" s="104" t="s">
        <v>57</v>
      </c>
      <c r="F1" s="105"/>
      <c r="G1" s="105"/>
      <c r="H1" s="106"/>
      <c r="I1" s="104" t="s">
        <v>58</v>
      </c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6"/>
      <c r="W1" s="107" t="s">
        <v>59</v>
      </c>
      <c r="X1" s="108" t="s">
        <v>60</v>
      </c>
      <c r="Y1" s="109" t="s">
        <v>61</v>
      </c>
      <c r="Z1" s="110" t="s">
        <v>62</v>
      </c>
      <c r="AA1" s="111"/>
      <c r="AB1" s="112" t="s">
        <v>63</v>
      </c>
      <c r="AC1" s="113"/>
      <c r="AD1" s="114" t="s">
        <v>64</v>
      </c>
      <c r="AE1" s="115" t="s">
        <v>65</v>
      </c>
      <c r="AF1" s="116"/>
      <c r="AG1" s="116"/>
      <c r="AH1" s="117"/>
      <c r="AI1" s="115" t="s">
        <v>66</v>
      </c>
      <c r="AJ1" s="116"/>
      <c r="AK1" s="117"/>
      <c r="AL1" s="118" t="s">
        <v>67</v>
      </c>
      <c r="AM1" s="119" t="s">
        <v>68</v>
      </c>
      <c r="AN1" s="115" t="s">
        <v>69</v>
      </c>
      <c r="AO1" s="116"/>
      <c r="AP1" s="116"/>
      <c r="AQ1" s="116"/>
      <c r="AR1" s="116"/>
      <c r="AS1" s="116"/>
      <c r="AT1" s="116"/>
      <c r="AU1" s="117"/>
      <c r="AV1" s="120" t="s">
        <v>70</v>
      </c>
      <c r="AW1" s="120" t="s">
        <v>71</v>
      </c>
      <c r="AX1" s="120" t="s">
        <v>72</v>
      </c>
      <c r="AY1" s="120" t="s">
        <v>73</v>
      </c>
      <c r="AZ1" s="118" t="s">
        <v>74</v>
      </c>
      <c r="BA1" s="121" t="s">
        <v>75</v>
      </c>
      <c r="BB1" s="122"/>
      <c r="BC1" s="122"/>
      <c r="BD1" s="122"/>
      <c r="BE1" s="123"/>
    </row>
    <row r="2" spans="1:57" ht="21.75" customHeight="1">
      <c r="A2" s="124"/>
      <c r="B2" s="125"/>
      <c r="C2" s="124"/>
      <c r="D2" s="126"/>
      <c r="E2" s="102" t="s">
        <v>76</v>
      </c>
      <c r="F2" s="102" t="s">
        <v>77</v>
      </c>
      <c r="G2" s="102" t="s">
        <v>78</v>
      </c>
      <c r="H2" s="102" t="s">
        <v>79</v>
      </c>
      <c r="I2" s="127" t="s">
        <v>80</v>
      </c>
      <c r="J2" s="128" t="s">
        <v>81</v>
      </c>
      <c r="K2" s="128" t="s">
        <v>79</v>
      </c>
      <c r="L2" s="129" t="s">
        <v>82</v>
      </c>
      <c r="M2" s="129"/>
      <c r="N2" s="129"/>
      <c r="O2" s="129"/>
      <c r="P2" s="129"/>
      <c r="Q2" s="119" t="s">
        <v>83</v>
      </c>
      <c r="R2" s="130" t="s">
        <v>84</v>
      </c>
      <c r="S2" s="131"/>
      <c r="T2" s="119" t="s">
        <v>85</v>
      </c>
      <c r="U2" s="132" t="s">
        <v>86</v>
      </c>
      <c r="V2" s="133" t="s">
        <v>87</v>
      </c>
      <c r="W2" s="134"/>
      <c r="X2" s="135"/>
      <c r="Y2" s="136"/>
      <c r="Z2" s="137" t="s">
        <v>88</v>
      </c>
      <c r="AA2" s="137" t="s">
        <v>89</v>
      </c>
      <c r="AB2" s="137" t="s">
        <v>5</v>
      </c>
      <c r="AC2" s="137" t="s">
        <v>90</v>
      </c>
      <c r="AD2" s="138"/>
      <c r="AE2" s="139" t="s">
        <v>91</v>
      </c>
      <c r="AF2" s="139" t="s">
        <v>92</v>
      </c>
      <c r="AG2" s="139" t="s">
        <v>93</v>
      </c>
      <c r="AH2" s="139" t="s">
        <v>94</v>
      </c>
      <c r="AI2" s="139" t="s">
        <v>95</v>
      </c>
      <c r="AJ2" s="139" t="s">
        <v>96</v>
      </c>
      <c r="AK2" s="139" t="s">
        <v>97</v>
      </c>
      <c r="AL2" s="140"/>
      <c r="AM2" s="141"/>
      <c r="AN2" s="110" t="s">
        <v>98</v>
      </c>
      <c r="AO2" s="111"/>
      <c r="AP2" s="139" t="s">
        <v>99</v>
      </c>
      <c r="AQ2" s="119" t="s">
        <v>100</v>
      </c>
      <c r="AR2" s="139" t="s">
        <v>101</v>
      </c>
      <c r="AS2" s="110" t="s">
        <v>102</v>
      </c>
      <c r="AT2" s="111"/>
      <c r="AU2" s="139" t="s">
        <v>103</v>
      </c>
      <c r="AV2" s="120"/>
      <c r="AW2" s="120"/>
      <c r="AX2" s="120"/>
      <c r="AY2" s="120"/>
      <c r="AZ2" s="140"/>
      <c r="BA2" s="142" t="s">
        <v>104</v>
      </c>
      <c r="BB2" s="142" t="s">
        <v>105</v>
      </c>
      <c r="BC2" s="142" t="s">
        <v>106</v>
      </c>
      <c r="BD2" s="143" t="s">
        <v>107</v>
      </c>
      <c r="BE2" s="142" t="s">
        <v>108</v>
      </c>
    </row>
    <row r="3" spans="1:57" ht="73.5" customHeight="1">
      <c r="A3" s="144"/>
      <c r="B3" s="145"/>
      <c r="C3" s="144"/>
      <c r="D3" s="146"/>
      <c r="E3" s="145"/>
      <c r="F3" s="145"/>
      <c r="G3" s="145"/>
      <c r="H3" s="145"/>
      <c r="I3" s="127"/>
      <c r="J3" s="147"/>
      <c r="K3" s="147"/>
      <c r="L3" s="148" t="s">
        <v>109</v>
      </c>
      <c r="M3" s="149" t="s">
        <v>110</v>
      </c>
      <c r="N3" s="150" t="s">
        <v>111</v>
      </c>
      <c r="O3" s="151" t="s">
        <v>112</v>
      </c>
      <c r="P3" s="151" t="s">
        <v>113</v>
      </c>
      <c r="Q3" s="152"/>
      <c r="R3" s="130"/>
      <c r="S3" s="153" t="s">
        <v>114</v>
      </c>
      <c r="T3" s="152"/>
      <c r="U3" s="154"/>
      <c r="V3" s="155"/>
      <c r="W3" s="156"/>
      <c r="X3" s="157"/>
      <c r="Y3" s="158"/>
      <c r="Z3" s="159"/>
      <c r="AA3" s="159"/>
      <c r="AB3" s="159"/>
      <c r="AC3" s="159"/>
      <c r="AD3" s="160"/>
      <c r="AE3" s="161"/>
      <c r="AF3" s="161"/>
      <c r="AG3" s="161"/>
      <c r="AH3" s="161"/>
      <c r="AI3" s="161"/>
      <c r="AJ3" s="161"/>
      <c r="AK3" s="161"/>
      <c r="AL3" s="162"/>
      <c r="AM3" s="152"/>
      <c r="AN3" s="163" t="s">
        <v>115</v>
      </c>
      <c r="AO3" s="164" t="s">
        <v>116</v>
      </c>
      <c r="AP3" s="161"/>
      <c r="AQ3" s="152"/>
      <c r="AR3" s="161"/>
      <c r="AS3" s="163" t="s">
        <v>117</v>
      </c>
      <c r="AT3" s="163" t="s">
        <v>118</v>
      </c>
      <c r="AU3" s="161"/>
      <c r="AV3" s="120"/>
      <c r="AW3" s="118"/>
      <c r="AX3" s="118"/>
      <c r="AY3" s="118"/>
      <c r="AZ3" s="162"/>
      <c r="BA3" s="142"/>
      <c r="BB3" s="142"/>
      <c r="BC3" s="142"/>
      <c r="BD3" s="143"/>
      <c r="BE3" s="142"/>
    </row>
    <row r="5" spans="1:57" ht="10.5" customHeight="1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  <c r="W5" s="4"/>
      <c r="X5" s="4"/>
      <c r="Y5" s="4"/>
      <c r="Z5" s="5"/>
      <c r="AA5" s="6"/>
      <c r="AB5" s="7"/>
      <c r="AC5" s="7"/>
      <c r="AD5" s="6"/>
      <c r="AE5" s="8"/>
      <c r="AF5" s="7"/>
      <c r="AG5" s="7"/>
      <c r="AH5" s="7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9"/>
      <c r="AX5" s="9"/>
      <c r="AY5" s="10"/>
      <c r="AZ5" s="11"/>
      <c r="BE5" s="12"/>
    </row>
    <row r="6" spans="1:57" ht="11.25" customHeight="1">
      <c r="A6" s="13">
        <v>1</v>
      </c>
      <c r="B6" s="13" t="s">
        <v>1</v>
      </c>
      <c r="C6" s="14">
        <v>2</v>
      </c>
      <c r="D6" s="13">
        <v>1963</v>
      </c>
      <c r="E6" s="13">
        <v>3</v>
      </c>
      <c r="F6" s="13">
        <v>3</v>
      </c>
      <c r="G6" s="13">
        <v>36</v>
      </c>
      <c r="H6" s="15">
        <v>0</v>
      </c>
      <c r="I6" s="16">
        <v>154.19999999999999</v>
      </c>
      <c r="J6" s="17">
        <v>0</v>
      </c>
      <c r="K6" s="17">
        <v>0</v>
      </c>
      <c r="L6" s="18"/>
      <c r="M6" s="19">
        <v>0</v>
      </c>
      <c r="N6" s="20">
        <v>0</v>
      </c>
      <c r="O6" s="19">
        <v>0</v>
      </c>
      <c r="P6" s="19">
        <v>0</v>
      </c>
      <c r="Q6" s="21">
        <v>1471.3</v>
      </c>
      <c r="R6" s="16">
        <v>40.6</v>
      </c>
      <c r="S6" s="22">
        <f>Q6:Q77+R6:R77</f>
        <v>1511.8999999999999</v>
      </c>
      <c r="T6" s="15">
        <f>I6:I77+J6:J77+K6:K77</f>
        <v>154.19999999999999</v>
      </c>
      <c r="U6" s="22">
        <f>I6+J6+K6+L6+Q6+R6</f>
        <v>1666.1</v>
      </c>
      <c r="V6" s="23">
        <v>1646</v>
      </c>
      <c r="W6" s="24">
        <v>5567</v>
      </c>
      <c r="X6" s="25">
        <v>8.6999999999999993</v>
      </c>
      <c r="Y6" s="26">
        <v>33.799999999999997</v>
      </c>
      <c r="Z6" s="5"/>
      <c r="AA6" s="27" t="s">
        <v>2</v>
      </c>
      <c r="AB6" s="28" t="s">
        <v>3</v>
      </c>
      <c r="AC6" s="28" t="s">
        <v>4</v>
      </c>
      <c r="AD6" s="27" t="s">
        <v>5</v>
      </c>
      <c r="AE6" s="15"/>
      <c r="AF6" s="29">
        <v>829</v>
      </c>
      <c r="AG6" s="28"/>
      <c r="AH6" s="28"/>
      <c r="AI6" s="24" t="s">
        <v>6</v>
      </c>
      <c r="AJ6" s="15" t="s">
        <v>7</v>
      </c>
      <c r="AK6" s="30" t="s">
        <v>8</v>
      </c>
      <c r="AL6" s="31" t="s">
        <v>9</v>
      </c>
      <c r="AM6" s="32">
        <v>2402</v>
      </c>
      <c r="AN6" s="15">
        <v>357</v>
      </c>
      <c r="AO6" s="15">
        <v>60</v>
      </c>
      <c r="AP6" s="15">
        <v>105</v>
      </c>
      <c r="AQ6" s="15">
        <v>0</v>
      </c>
      <c r="AR6" s="32">
        <v>928</v>
      </c>
      <c r="AS6" s="15">
        <v>80</v>
      </c>
      <c r="AT6" s="15">
        <v>232</v>
      </c>
      <c r="AU6" s="33">
        <f t="shared" ref="AU6:AU14" si="0">AT6+AS6+AR6+AQ6+AP6+AO6+AN6</f>
        <v>1762</v>
      </c>
      <c r="AV6" s="34">
        <v>66</v>
      </c>
      <c r="AW6" s="35" t="s">
        <v>10</v>
      </c>
      <c r="AX6" s="35" t="s">
        <v>4</v>
      </c>
      <c r="AY6" s="35" t="s">
        <v>11</v>
      </c>
      <c r="AZ6" s="36">
        <v>720</v>
      </c>
      <c r="BA6" s="35">
        <v>6</v>
      </c>
      <c r="BB6" s="35">
        <v>25</v>
      </c>
      <c r="BC6" s="35">
        <v>5</v>
      </c>
      <c r="BD6" s="37"/>
      <c r="BE6" s="35"/>
    </row>
    <row r="7" spans="1:57" ht="11.25" customHeight="1">
      <c r="A7" s="13">
        <v>2</v>
      </c>
      <c r="B7" s="13" t="s">
        <v>1</v>
      </c>
      <c r="C7" s="14">
        <v>3</v>
      </c>
      <c r="D7" s="13">
        <v>1960</v>
      </c>
      <c r="E7" s="13">
        <v>3</v>
      </c>
      <c r="F7" s="13">
        <v>3</v>
      </c>
      <c r="G7" s="13">
        <v>36</v>
      </c>
      <c r="H7" s="15">
        <v>0</v>
      </c>
      <c r="I7" s="16">
        <v>110.4</v>
      </c>
      <c r="J7" s="17">
        <v>0</v>
      </c>
      <c r="K7" s="17">
        <v>0</v>
      </c>
      <c r="L7" s="18"/>
      <c r="M7" s="19">
        <v>0</v>
      </c>
      <c r="N7" s="20">
        <v>0</v>
      </c>
      <c r="O7" s="19">
        <v>0</v>
      </c>
      <c r="P7" s="19">
        <v>0</v>
      </c>
      <c r="Q7" s="21">
        <v>1516.2</v>
      </c>
      <c r="R7" s="16">
        <v>0</v>
      </c>
      <c r="S7" s="22">
        <f>Q7:Q77+R7:R77</f>
        <v>1516.2</v>
      </c>
      <c r="T7" s="15">
        <f>I7:I77+J7:J77+K7:K77</f>
        <v>110.4</v>
      </c>
      <c r="U7" s="22">
        <f t="shared" ref="U7:U71" si="1">I7+J7+K7+L7+Q7+R7</f>
        <v>1626.6000000000001</v>
      </c>
      <c r="V7" s="23">
        <v>1516.5</v>
      </c>
      <c r="W7" s="24">
        <v>6985</v>
      </c>
      <c r="X7" s="25">
        <v>10</v>
      </c>
      <c r="Y7" s="26">
        <v>36.200000000000003</v>
      </c>
      <c r="Z7" s="5"/>
      <c r="AA7" s="27" t="s">
        <v>2</v>
      </c>
      <c r="AB7" s="28" t="s">
        <v>3</v>
      </c>
      <c r="AC7" s="28" t="s">
        <v>4</v>
      </c>
      <c r="AD7" s="27" t="s">
        <v>5</v>
      </c>
      <c r="AE7" s="15"/>
      <c r="AF7" s="38">
        <v>885</v>
      </c>
      <c r="AG7" s="28"/>
      <c r="AH7" s="28"/>
      <c r="AI7" s="24" t="s">
        <v>12</v>
      </c>
      <c r="AJ7" s="15" t="s">
        <v>7</v>
      </c>
      <c r="AK7" s="24" t="s">
        <v>8</v>
      </c>
      <c r="AL7" s="31" t="s">
        <v>9</v>
      </c>
      <c r="AM7" s="32">
        <v>1638</v>
      </c>
      <c r="AN7" s="15">
        <v>195</v>
      </c>
      <c r="AO7" s="15">
        <v>0</v>
      </c>
      <c r="AP7" s="15">
        <v>128</v>
      </c>
      <c r="AQ7" s="15">
        <v>0</v>
      </c>
      <c r="AR7" s="15">
        <v>587</v>
      </c>
      <c r="AS7" s="15">
        <v>30</v>
      </c>
      <c r="AT7" s="15">
        <v>0</v>
      </c>
      <c r="AU7" s="33">
        <f t="shared" si="0"/>
        <v>940</v>
      </c>
      <c r="AV7" s="34">
        <v>69</v>
      </c>
      <c r="AW7" s="35" t="s">
        <v>10</v>
      </c>
      <c r="AX7" s="35" t="s">
        <v>4</v>
      </c>
      <c r="AY7" s="35" t="s">
        <v>11</v>
      </c>
      <c r="AZ7" s="36">
        <v>231</v>
      </c>
      <c r="BA7" s="35">
        <v>6</v>
      </c>
      <c r="BB7" s="35">
        <v>24</v>
      </c>
      <c r="BC7" s="35">
        <v>6</v>
      </c>
      <c r="BD7" s="37"/>
      <c r="BE7" s="35"/>
    </row>
    <row r="8" spans="1:57" ht="11.25" customHeight="1">
      <c r="A8" s="13">
        <v>3</v>
      </c>
      <c r="B8" s="24" t="s">
        <v>1</v>
      </c>
      <c r="C8" s="14">
        <v>4</v>
      </c>
      <c r="D8" s="13">
        <v>1967</v>
      </c>
      <c r="E8" s="13">
        <v>5</v>
      </c>
      <c r="F8" s="13">
        <v>4</v>
      </c>
      <c r="G8" s="13">
        <v>74</v>
      </c>
      <c r="H8" s="15">
        <v>0</v>
      </c>
      <c r="I8" s="16">
        <v>274.2</v>
      </c>
      <c r="J8" s="17">
        <v>0</v>
      </c>
      <c r="K8" s="17">
        <v>0</v>
      </c>
      <c r="L8" s="18">
        <v>905</v>
      </c>
      <c r="M8" s="19">
        <v>0</v>
      </c>
      <c r="N8" s="20">
        <v>0</v>
      </c>
      <c r="O8" s="19">
        <v>0</v>
      </c>
      <c r="P8" s="19">
        <v>0</v>
      </c>
      <c r="Q8" s="21">
        <v>2981.9</v>
      </c>
      <c r="R8" s="16">
        <v>250.2</v>
      </c>
      <c r="S8" s="22">
        <f>Q8:Q79+R8:R79</f>
        <v>3232.1</v>
      </c>
      <c r="T8" s="15">
        <f>I8:I79+J8:J79+K8:K79</f>
        <v>274.2</v>
      </c>
      <c r="U8" s="22">
        <f t="shared" si="1"/>
        <v>4411.3</v>
      </c>
      <c r="V8" s="23">
        <v>3236</v>
      </c>
      <c r="W8" s="24">
        <v>16549</v>
      </c>
      <c r="X8" s="25">
        <v>15.6</v>
      </c>
      <c r="Y8" s="26"/>
      <c r="Z8" s="5"/>
      <c r="AA8" s="27" t="s">
        <v>2</v>
      </c>
      <c r="AB8" s="28" t="s">
        <v>3</v>
      </c>
      <c r="AC8" s="28" t="s">
        <v>4</v>
      </c>
      <c r="AD8" s="27" t="s">
        <v>5</v>
      </c>
      <c r="AE8" s="38">
        <v>994</v>
      </c>
      <c r="AF8" s="28"/>
      <c r="AG8" s="28"/>
      <c r="AH8" s="28"/>
      <c r="AI8" s="24" t="s">
        <v>13</v>
      </c>
      <c r="AJ8" s="15" t="s">
        <v>7</v>
      </c>
      <c r="AK8" s="24" t="s">
        <v>14</v>
      </c>
      <c r="AL8" s="31" t="s">
        <v>9</v>
      </c>
      <c r="AM8" s="32">
        <v>2515</v>
      </c>
      <c r="AN8" s="15">
        <v>120</v>
      </c>
      <c r="AO8" s="15">
        <v>0</v>
      </c>
      <c r="AP8" s="15">
        <v>170</v>
      </c>
      <c r="AQ8" s="15">
        <v>68</v>
      </c>
      <c r="AR8" s="15">
        <v>1063</v>
      </c>
      <c r="AS8" s="15">
        <v>50</v>
      </c>
      <c r="AT8" s="15">
        <v>140</v>
      </c>
      <c r="AU8" s="39">
        <f t="shared" si="0"/>
        <v>1611</v>
      </c>
      <c r="AV8" s="34">
        <v>143</v>
      </c>
      <c r="AW8" s="35" t="s">
        <v>15</v>
      </c>
      <c r="AX8" s="9" t="s">
        <v>16</v>
      </c>
      <c r="AY8" s="35" t="s">
        <v>11</v>
      </c>
      <c r="AZ8" s="36">
        <v>248</v>
      </c>
      <c r="BA8" s="35">
        <v>18</v>
      </c>
      <c r="BB8" s="35">
        <v>44</v>
      </c>
      <c r="BC8" s="35">
        <v>12</v>
      </c>
      <c r="BD8" s="37"/>
      <c r="BE8" s="35"/>
    </row>
    <row r="9" spans="1:57" ht="11.25" customHeight="1">
      <c r="A9" s="13">
        <v>4</v>
      </c>
      <c r="B9" s="24" t="s">
        <v>1</v>
      </c>
      <c r="C9" s="14">
        <v>5</v>
      </c>
      <c r="D9" s="13">
        <v>1960</v>
      </c>
      <c r="E9" s="13">
        <v>3</v>
      </c>
      <c r="F9" s="13">
        <v>3</v>
      </c>
      <c r="G9" s="13">
        <v>36</v>
      </c>
      <c r="H9" s="15">
        <v>0</v>
      </c>
      <c r="I9" s="17">
        <v>127.3</v>
      </c>
      <c r="J9" s="17">
        <v>0</v>
      </c>
      <c r="K9" s="17">
        <v>0</v>
      </c>
      <c r="L9" s="18">
        <v>515.79999999999995</v>
      </c>
      <c r="M9" s="19">
        <v>0</v>
      </c>
      <c r="N9" s="20">
        <v>0</v>
      </c>
      <c r="O9" s="19">
        <v>0</v>
      </c>
      <c r="P9" s="19">
        <v>0</v>
      </c>
      <c r="Q9" s="21">
        <v>1508.8</v>
      </c>
      <c r="R9" s="16">
        <v>0</v>
      </c>
      <c r="S9" s="22">
        <f>Q9:Q79+R9:R79</f>
        <v>1508.8</v>
      </c>
      <c r="T9" s="15">
        <f>I9:I79+J9:J79+K9:K79</f>
        <v>127.3</v>
      </c>
      <c r="U9" s="22">
        <f t="shared" si="1"/>
        <v>2151.8999999999996</v>
      </c>
      <c r="V9" s="23">
        <v>1507</v>
      </c>
      <c r="W9" s="24">
        <v>8540</v>
      </c>
      <c r="X9" s="25">
        <v>10</v>
      </c>
      <c r="Y9" s="26"/>
      <c r="Z9" s="5"/>
      <c r="AA9" s="27" t="s">
        <v>2</v>
      </c>
      <c r="AB9" s="28" t="s">
        <v>3</v>
      </c>
      <c r="AC9" s="28" t="s">
        <v>4</v>
      </c>
      <c r="AD9" s="27" t="s">
        <v>5</v>
      </c>
      <c r="AE9" s="15"/>
      <c r="AF9" s="38">
        <v>885</v>
      </c>
      <c r="AG9" s="28"/>
      <c r="AH9" s="28"/>
      <c r="AI9" s="24" t="s">
        <v>13</v>
      </c>
      <c r="AJ9" s="15" t="s">
        <v>7</v>
      </c>
      <c r="AK9" s="24" t="s">
        <v>17</v>
      </c>
      <c r="AL9" s="31" t="s">
        <v>9</v>
      </c>
      <c r="AM9" s="32">
        <v>1698</v>
      </c>
      <c r="AN9" s="15">
        <v>415</v>
      </c>
      <c r="AO9" s="15">
        <v>0</v>
      </c>
      <c r="AP9" s="15">
        <v>80</v>
      </c>
      <c r="AQ9" s="15">
        <v>0</v>
      </c>
      <c r="AR9" s="15">
        <v>240</v>
      </c>
      <c r="AS9" s="15">
        <v>266</v>
      </c>
      <c r="AT9" s="15">
        <v>0</v>
      </c>
      <c r="AU9" s="33">
        <f t="shared" si="0"/>
        <v>1001</v>
      </c>
      <c r="AV9" s="34">
        <v>75</v>
      </c>
      <c r="AW9" s="35" t="s">
        <v>15</v>
      </c>
      <c r="AX9" s="9" t="s">
        <v>16</v>
      </c>
      <c r="AY9" s="35" t="s">
        <v>11</v>
      </c>
      <c r="AZ9" s="36">
        <v>240</v>
      </c>
      <c r="BA9" s="35">
        <v>6</v>
      </c>
      <c r="BB9" s="35">
        <v>18</v>
      </c>
      <c r="BC9" s="35">
        <v>12</v>
      </c>
      <c r="BD9" s="37"/>
      <c r="BE9" s="35"/>
    </row>
    <row r="10" spans="1:57" ht="11.25" customHeight="1">
      <c r="A10" s="13">
        <v>5</v>
      </c>
      <c r="B10" s="13" t="s">
        <v>1</v>
      </c>
      <c r="C10" s="14">
        <v>7</v>
      </c>
      <c r="D10" s="13">
        <v>1960</v>
      </c>
      <c r="E10" s="13">
        <v>3</v>
      </c>
      <c r="F10" s="13">
        <v>3</v>
      </c>
      <c r="G10" s="13">
        <v>36</v>
      </c>
      <c r="H10" s="15">
        <v>0</v>
      </c>
      <c r="I10" s="16">
        <v>127.3</v>
      </c>
      <c r="J10" s="17">
        <v>0</v>
      </c>
      <c r="K10" s="17">
        <v>0</v>
      </c>
      <c r="L10" s="18">
        <v>516.20000000000005</v>
      </c>
      <c r="M10" s="19">
        <v>0</v>
      </c>
      <c r="N10" s="20">
        <v>0</v>
      </c>
      <c r="O10" s="19">
        <v>0</v>
      </c>
      <c r="P10" s="19">
        <v>0</v>
      </c>
      <c r="Q10" s="21">
        <v>1526</v>
      </c>
      <c r="R10" s="16">
        <v>0</v>
      </c>
      <c r="S10" s="22">
        <f>Q10+R10</f>
        <v>1526</v>
      </c>
      <c r="T10" s="15">
        <f>I10:I79+J10:J79+K10:K79</f>
        <v>127.3</v>
      </c>
      <c r="U10" s="22">
        <f t="shared" si="1"/>
        <v>2169.5</v>
      </c>
      <c r="V10" s="23">
        <v>1522.5</v>
      </c>
      <c r="W10" s="24">
        <v>8540</v>
      </c>
      <c r="X10" s="25">
        <v>10</v>
      </c>
      <c r="Y10" s="26"/>
      <c r="Z10" s="5"/>
      <c r="AA10" s="27" t="s">
        <v>2</v>
      </c>
      <c r="AB10" s="28" t="s">
        <v>3</v>
      </c>
      <c r="AC10" s="28" t="s">
        <v>4</v>
      </c>
      <c r="AD10" s="27" t="s">
        <v>5</v>
      </c>
      <c r="AE10" s="15"/>
      <c r="AF10" s="28">
        <v>885</v>
      </c>
      <c r="AG10" s="28"/>
      <c r="AH10" s="28"/>
      <c r="AI10" s="24" t="s">
        <v>13</v>
      </c>
      <c r="AJ10" s="15" t="s">
        <v>7</v>
      </c>
      <c r="AK10" s="24" t="s">
        <v>17</v>
      </c>
      <c r="AL10" s="31" t="s">
        <v>9</v>
      </c>
      <c r="AM10" s="32">
        <v>2152</v>
      </c>
      <c r="AN10" s="15">
        <v>256</v>
      </c>
      <c r="AO10" s="15">
        <v>0</v>
      </c>
      <c r="AP10" s="15">
        <v>131</v>
      </c>
      <c r="AQ10" s="15">
        <v>0</v>
      </c>
      <c r="AR10" s="15">
        <v>939</v>
      </c>
      <c r="AS10" s="15">
        <v>111</v>
      </c>
      <c r="AT10" s="15">
        <v>0</v>
      </c>
      <c r="AU10" s="33">
        <f t="shared" si="0"/>
        <v>1437</v>
      </c>
      <c r="AV10" s="34">
        <v>69</v>
      </c>
      <c r="AW10" s="35" t="s">
        <v>15</v>
      </c>
      <c r="AX10" s="35" t="s">
        <v>4</v>
      </c>
      <c r="AY10" s="35" t="s">
        <v>11</v>
      </c>
      <c r="AZ10" s="36">
        <v>256</v>
      </c>
      <c r="BA10" s="40">
        <v>5</v>
      </c>
      <c r="BB10" s="40">
        <v>23</v>
      </c>
      <c r="BC10" s="40">
        <v>8</v>
      </c>
      <c r="BD10" s="37"/>
      <c r="BE10" s="35"/>
    </row>
    <row r="11" spans="1:57" ht="11.25" customHeight="1">
      <c r="A11" s="13">
        <v>6</v>
      </c>
      <c r="B11" s="13" t="s">
        <v>1</v>
      </c>
      <c r="C11" s="14">
        <v>9</v>
      </c>
      <c r="D11" s="13">
        <v>1961</v>
      </c>
      <c r="E11" s="13">
        <v>3</v>
      </c>
      <c r="F11" s="13">
        <v>3</v>
      </c>
      <c r="G11" s="13">
        <v>36</v>
      </c>
      <c r="H11" s="15">
        <v>0</v>
      </c>
      <c r="I11" s="16">
        <v>127.3</v>
      </c>
      <c r="J11" s="17">
        <v>0</v>
      </c>
      <c r="K11" s="17">
        <v>0</v>
      </c>
      <c r="L11" s="18">
        <v>556.6</v>
      </c>
      <c r="M11" s="19">
        <v>0</v>
      </c>
      <c r="N11" s="20">
        <v>0</v>
      </c>
      <c r="O11" s="19">
        <v>0</v>
      </c>
      <c r="P11" s="19">
        <v>0</v>
      </c>
      <c r="Q11" s="21">
        <v>1504.4</v>
      </c>
      <c r="R11" s="16">
        <v>0</v>
      </c>
      <c r="S11" s="22">
        <f>Q11:Q79+R11:R79</f>
        <v>1504.4</v>
      </c>
      <c r="T11" s="15">
        <f>I11:I79+J11:J79+K11:K79</f>
        <v>127.3</v>
      </c>
      <c r="U11" s="22">
        <f t="shared" si="1"/>
        <v>2188.3000000000002</v>
      </c>
      <c r="V11" s="23">
        <v>1504.4</v>
      </c>
      <c r="W11" s="24">
        <v>7454</v>
      </c>
      <c r="X11" s="25">
        <v>8.5</v>
      </c>
      <c r="Y11" s="26"/>
      <c r="Z11" s="5"/>
      <c r="AA11" s="27" t="s">
        <v>2</v>
      </c>
      <c r="AB11" s="28" t="s">
        <v>3</v>
      </c>
      <c r="AC11" s="28" t="s">
        <v>4</v>
      </c>
      <c r="AD11" s="27" t="s">
        <v>5</v>
      </c>
      <c r="AE11" s="15"/>
      <c r="AF11" s="28">
        <v>885</v>
      </c>
      <c r="AG11" s="28"/>
      <c r="AH11" s="28"/>
      <c r="AI11" s="24" t="s">
        <v>13</v>
      </c>
      <c r="AJ11" s="15" t="s">
        <v>7</v>
      </c>
      <c r="AK11" s="24" t="s">
        <v>17</v>
      </c>
      <c r="AL11" s="31" t="s">
        <v>9</v>
      </c>
      <c r="AM11" s="32">
        <v>2077</v>
      </c>
      <c r="AN11" s="15">
        <v>201</v>
      </c>
      <c r="AO11" s="15">
        <v>0</v>
      </c>
      <c r="AP11" s="15">
        <v>136</v>
      </c>
      <c r="AQ11" s="15">
        <v>0</v>
      </c>
      <c r="AR11" s="15">
        <v>1016</v>
      </c>
      <c r="AS11" s="15">
        <v>27</v>
      </c>
      <c r="AT11" s="15">
        <v>0</v>
      </c>
      <c r="AU11" s="33">
        <f t="shared" si="0"/>
        <v>1380</v>
      </c>
      <c r="AV11" s="34">
        <v>65</v>
      </c>
      <c r="AW11" s="35" t="s">
        <v>15</v>
      </c>
      <c r="AX11" s="35" t="s">
        <v>4</v>
      </c>
      <c r="AY11" s="35" t="s">
        <v>11</v>
      </c>
      <c r="AZ11" s="36">
        <v>192</v>
      </c>
      <c r="BA11" s="35">
        <v>6</v>
      </c>
      <c r="BB11" s="35">
        <v>25</v>
      </c>
      <c r="BC11" s="35">
        <v>5</v>
      </c>
      <c r="BD11" s="37"/>
      <c r="BE11" s="35"/>
    </row>
    <row r="12" spans="1:57" ht="11.25" customHeight="1">
      <c r="A12" s="13">
        <v>7</v>
      </c>
      <c r="B12" s="41" t="s">
        <v>18</v>
      </c>
      <c r="C12" s="14">
        <v>29</v>
      </c>
      <c r="D12" s="42">
        <v>1989</v>
      </c>
      <c r="E12" s="42">
        <v>4</v>
      </c>
      <c r="F12" s="42">
        <v>1</v>
      </c>
      <c r="G12" s="42">
        <v>35</v>
      </c>
      <c r="H12" s="15">
        <v>0</v>
      </c>
      <c r="I12" s="16">
        <v>102</v>
      </c>
      <c r="J12" s="17">
        <v>268.39999999999998</v>
      </c>
      <c r="K12" s="17">
        <v>0</v>
      </c>
      <c r="L12" s="18">
        <v>629.6</v>
      </c>
      <c r="M12" s="19">
        <v>0</v>
      </c>
      <c r="N12" s="20">
        <v>0</v>
      </c>
      <c r="O12" s="19">
        <v>0</v>
      </c>
      <c r="P12" s="19">
        <v>0</v>
      </c>
      <c r="Q12" s="21">
        <v>1640.6</v>
      </c>
      <c r="R12" s="16">
        <v>0</v>
      </c>
      <c r="S12" s="22">
        <f>Q12:Q79+R12:R79</f>
        <v>1640.6</v>
      </c>
      <c r="T12" s="15">
        <f>I12:I79+J12:J79+K12:K79</f>
        <v>370.4</v>
      </c>
      <c r="U12" s="22">
        <f t="shared" si="1"/>
        <v>2640.6</v>
      </c>
      <c r="V12" s="23">
        <v>1640.6</v>
      </c>
      <c r="W12" s="43">
        <v>9341</v>
      </c>
      <c r="X12" s="44">
        <v>11.3</v>
      </c>
      <c r="Y12" s="26"/>
      <c r="Z12" s="5"/>
      <c r="AA12" s="27" t="s">
        <v>2</v>
      </c>
      <c r="AB12" s="28" t="s">
        <v>3</v>
      </c>
      <c r="AC12" s="28" t="s">
        <v>4</v>
      </c>
      <c r="AD12" s="27" t="s">
        <v>5</v>
      </c>
      <c r="AE12" s="15"/>
      <c r="AF12" s="28">
        <v>650</v>
      </c>
      <c r="AG12" s="28"/>
      <c r="AH12" s="28"/>
      <c r="AI12" s="25" t="s">
        <v>13</v>
      </c>
      <c r="AJ12" s="15" t="s">
        <v>7</v>
      </c>
      <c r="AK12" s="25" t="s">
        <v>17</v>
      </c>
      <c r="AL12" s="25" t="s">
        <v>19</v>
      </c>
      <c r="AM12" s="32">
        <v>1870</v>
      </c>
      <c r="AN12" s="15">
        <v>0</v>
      </c>
      <c r="AO12" s="15">
        <v>57</v>
      </c>
      <c r="AP12" s="15">
        <v>143</v>
      </c>
      <c r="AQ12" s="15">
        <v>0</v>
      </c>
      <c r="AR12" s="15">
        <v>1019</v>
      </c>
      <c r="AS12" s="15">
        <v>0</v>
      </c>
      <c r="AT12" s="15">
        <v>3</v>
      </c>
      <c r="AU12" s="33">
        <f t="shared" si="0"/>
        <v>1222</v>
      </c>
      <c r="AV12" s="34">
        <v>76</v>
      </c>
      <c r="AW12" s="35" t="s">
        <v>15</v>
      </c>
      <c r="AX12" s="35" t="s">
        <v>4</v>
      </c>
      <c r="AY12" s="35" t="s">
        <v>11</v>
      </c>
      <c r="AZ12" s="36">
        <v>967</v>
      </c>
      <c r="BA12" s="35">
        <v>22</v>
      </c>
      <c r="BB12" s="35">
        <v>13</v>
      </c>
      <c r="BC12" s="35"/>
      <c r="BD12" s="37"/>
      <c r="BE12" s="35"/>
    </row>
    <row r="13" spans="1:57" ht="11.25" customHeight="1">
      <c r="A13" s="13">
        <v>8</v>
      </c>
      <c r="B13" s="41" t="s">
        <v>18</v>
      </c>
      <c r="C13" s="14">
        <v>31</v>
      </c>
      <c r="D13" s="42">
        <v>1980</v>
      </c>
      <c r="E13" s="42">
        <v>5</v>
      </c>
      <c r="F13" s="42">
        <v>6</v>
      </c>
      <c r="G13" s="42">
        <v>77</v>
      </c>
      <c r="H13" s="15">
        <v>0</v>
      </c>
      <c r="I13" s="16">
        <v>519.29999999999995</v>
      </c>
      <c r="J13" s="17">
        <v>0</v>
      </c>
      <c r="K13" s="17">
        <v>0</v>
      </c>
      <c r="L13" s="18">
        <v>1092.5</v>
      </c>
      <c r="M13" s="19">
        <v>0</v>
      </c>
      <c r="N13" s="20">
        <v>0</v>
      </c>
      <c r="O13" s="19">
        <v>0</v>
      </c>
      <c r="P13" s="19">
        <v>0</v>
      </c>
      <c r="Q13" s="21">
        <v>3745.2</v>
      </c>
      <c r="R13" s="16">
        <v>0</v>
      </c>
      <c r="S13" s="22">
        <f>Q13:Q79+R13:R79</f>
        <v>3745.2</v>
      </c>
      <c r="T13" s="15">
        <f>I13:I79+J13:J79+K13:K79</f>
        <v>519.29999999999995</v>
      </c>
      <c r="U13" s="22">
        <f t="shared" si="1"/>
        <v>5357</v>
      </c>
      <c r="V13" s="23">
        <v>3745</v>
      </c>
      <c r="W13" s="43">
        <v>21050</v>
      </c>
      <c r="X13" s="44">
        <v>14.85</v>
      </c>
      <c r="Y13" s="26"/>
      <c r="Z13" s="5"/>
      <c r="AA13" s="27" t="s">
        <v>2</v>
      </c>
      <c r="AB13" s="28" t="s">
        <v>3</v>
      </c>
      <c r="AC13" s="28" t="s">
        <v>4</v>
      </c>
      <c r="AD13" s="27" t="s">
        <v>5</v>
      </c>
      <c r="AE13" s="15">
        <v>1209</v>
      </c>
      <c r="AF13" s="28"/>
      <c r="AG13" s="28"/>
      <c r="AH13" s="28"/>
      <c r="AI13" s="25" t="s">
        <v>13</v>
      </c>
      <c r="AJ13" s="15" t="s">
        <v>7</v>
      </c>
      <c r="AK13" s="25" t="s">
        <v>14</v>
      </c>
      <c r="AL13" s="25" t="s">
        <v>19</v>
      </c>
      <c r="AM13" s="32">
        <v>4904</v>
      </c>
      <c r="AN13" s="15">
        <v>476</v>
      </c>
      <c r="AO13" s="15">
        <v>24</v>
      </c>
      <c r="AP13" s="15">
        <v>176</v>
      </c>
      <c r="AQ13" s="15">
        <v>0</v>
      </c>
      <c r="AR13" s="15">
        <v>1943</v>
      </c>
      <c r="AS13" s="15">
        <v>143</v>
      </c>
      <c r="AT13" s="15">
        <v>240</v>
      </c>
      <c r="AU13" s="33">
        <f t="shared" si="0"/>
        <v>3002</v>
      </c>
      <c r="AV13" s="34">
        <v>178</v>
      </c>
      <c r="AW13" s="35" t="s">
        <v>15</v>
      </c>
      <c r="AX13" s="35" t="s">
        <v>4</v>
      </c>
      <c r="AY13" s="35" t="s">
        <v>11</v>
      </c>
      <c r="AZ13" s="36">
        <v>1730</v>
      </c>
      <c r="BA13" s="35">
        <v>21</v>
      </c>
      <c r="BB13" s="35">
        <v>37</v>
      </c>
      <c r="BC13" s="35">
        <v>19</v>
      </c>
      <c r="BD13" s="37"/>
      <c r="BE13" s="35"/>
    </row>
    <row r="14" spans="1:57" ht="11.25" customHeight="1">
      <c r="A14" s="13">
        <v>9</v>
      </c>
      <c r="B14" s="41" t="s">
        <v>18</v>
      </c>
      <c r="C14" s="14">
        <v>33</v>
      </c>
      <c r="D14" s="42">
        <v>1980</v>
      </c>
      <c r="E14" s="42">
        <v>5</v>
      </c>
      <c r="F14" s="42">
        <v>1</v>
      </c>
      <c r="G14" s="42">
        <v>70</v>
      </c>
      <c r="H14" s="15">
        <v>0</v>
      </c>
      <c r="I14" s="16">
        <v>132</v>
      </c>
      <c r="J14" s="17">
        <v>0</v>
      </c>
      <c r="K14" s="17">
        <v>0</v>
      </c>
      <c r="L14" s="18">
        <v>619.5</v>
      </c>
      <c r="M14" s="19">
        <v>0</v>
      </c>
      <c r="N14" s="20">
        <v>0</v>
      </c>
      <c r="O14" s="19">
        <v>0</v>
      </c>
      <c r="P14" s="19">
        <v>0</v>
      </c>
      <c r="Q14" s="21">
        <v>2006</v>
      </c>
      <c r="R14" s="16">
        <v>54.5</v>
      </c>
      <c r="S14" s="22">
        <f>Q14:Q79+R14:R79</f>
        <v>2060.5</v>
      </c>
      <c r="T14" s="15">
        <f>I14:I79+J14:J79+K14:K79</f>
        <v>132</v>
      </c>
      <c r="U14" s="22">
        <f t="shared" si="1"/>
        <v>2812</v>
      </c>
      <c r="V14" s="23">
        <v>2257</v>
      </c>
      <c r="W14" s="43">
        <v>9366</v>
      </c>
      <c r="X14" s="44">
        <v>14.5</v>
      </c>
      <c r="Y14" s="26"/>
      <c r="Z14" s="5"/>
      <c r="AA14" s="27" t="s">
        <v>2</v>
      </c>
      <c r="AB14" s="28" t="s">
        <v>3</v>
      </c>
      <c r="AC14" s="28" t="s">
        <v>4</v>
      </c>
      <c r="AD14" s="27" t="s">
        <v>5</v>
      </c>
      <c r="AE14" s="15">
        <v>600</v>
      </c>
      <c r="AF14" s="28"/>
      <c r="AG14" s="28"/>
      <c r="AH14" s="28"/>
      <c r="AI14" s="25" t="s">
        <v>13</v>
      </c>
      <c r="AJ14" s="15" t="s">
        <v>7</v>
      </c>
      <c r="AK14" s="25" t="s">
        <v>14</v>
      </c>
      <c r="AL14" s="25" t="s">
        <v>19</v>
      </c>
      <c r="AM14" s="32">
        <v>2124</v>
      </c>
      <c r="AN14" s="15">
        <v>160</v>
      </c>
      <c r="AO14" s="15">
        <v>16</v>
      </c>
      <c r="AP14" s="15">
        <v>136</v>
      </c>
      <c r="AQ14" s="15">
        <v>0</v>
      </c>
      <c r="AR14" s="15">
        <v>1170</v>
      </c>
      <c r="AS14" s="15">
        <v>10</v>
      </c>
      <c r="AT14" s="15">
        <v>3</v>
      </c>
      <c r="AU14" s="45">
        <f t="shared" si="0"/>
        <v>1495</v>
      </c>
      <c r="AV14" s="34">
        <v>127</v>
      </c>
      <c r="AW14" s="35" t="s">
        <v>15</v>
      </c>
      <c r="AX14" s="35" t="s">
        <v>4</v>
      </c>
      <c r="AY14" s="35" t="s">
        <v>11</v>
      </c>
      <c r="AZ14" s="36">
        <v>920</v>
      </c>
      <c r="BA14" s="35">
        <v>59</v>
      </c>
      <c r="BB14" s="35">
        <v>7</v>
      </c>
      <c r="BC14" s="35">
        <v>4</v>
      </c>
      <c r="BD14" s="37"/>
      <c r="BE14" s="35"/>
    </row>
    <row r="15" spans="1:57" ht="11.25" customHeight="1">
      <c r="A15" s="13">
        <v>10</v>
      </c>
      <c r="B15" s="46" t="s">
        <v>18</v>
      </c>
      <c r="C15" s="14">
        <v>35</v>
      </c>
      <c r="D15" s="42">
        <v>1981</v>
      </c>
      <c r="E15" s="42">
        <v>5</v>
      </c>
      <c r="F15" s="42">
        <v>1</v>
      </c>
      <c r="G15" s="42">
        <v>99</v>
      </c>
      <c r="H15" s="15">
        <v>0</v>
      </c>
      <c r="I15" s="16">
        <v>135.1</v>
      </c>
      <c r="J15" s="17">
        <v>0</v>
      </c>
      <c r="K15" s="17">
        <v>0</v>
      </c>
      <c r="L15" s="18">
        <v>624.79999999999995</v>
      </c>
      <c r="M15" s="19">
        <v>466</v>
      </c>
      <c r="N15" s="20">
        <v>0</v>
      </c>
      <c r="O15" s="19">
        <v>0</v>
      </c>
      <c r="P15" s="19">
        <v>0</v>
      </c>
      <c r="Q15" s="21">
        <v>1958.2</v>
      </c>
      <c r="R15" s="16">
        <v>280.60000000000002</v>
      </c>
      <c r="S15" s="22">
        <f>Q15:Q79+R15:R79</f>
        <v>2238.8000000000002</v>
      </c>
      <c r="T15" s="15">
        <f>I15:I79+J15:J79+K15:K79</f>
        <v>135.1</v>
      </c>
      <c r="U15" s="22">
        <f>I15+M15+Q15+R15</f>
        <v>2839.9</v>
      </c>
      <c r="V15" s="23">
        <v>2268.1</v>
      </c>
      <c r="W15" s="43">
        <v>9965</v>
      </c>
      <c r="X15" s="44">
        <v>14.5</v>
      </c>
      <c r="Y15" s="26"/>
      <c r="Z15" s="5"/>
      <c r="AA15" s="27" t="s">
        <v>2</v>
      </c>
      <c r="AB15" s="28" t="s">
        <v>3</v>
      </c>
      <c r="AC15" s="28" t="s">
        <v>4</v>
      </c>
      <c r="AD15" s="27" t="s">
        <v>5</v>
      </c>
      <c r="AE15" s="15">
        <v>625</v>
      </c>
      <c r="AF15" s="28"/>
      <c r="AG15" s="28"/>
      <c r="AH15" s="28"/>
      <c r="AI15" s="25" t="s">
        <v>13</v>
      </c>
      <c r="AJ15" s="15" t="s">
        <v>7</v>
      </c>
      <c r="AK15" s="25" t="s">
        <v>20</v>
      </c>
      <c r="AL15" s="25" t="s">
        <v>19</v>
      </c>
      <c r="AM15" s="32"/>
      <c r="AN15" s="15">
        <v>158</v>
      </c>
      <c r="AO15" s="15">
        <v>16</v>
      </c>
      <c r="AP15" s="15">
        <v>118</v>
      </c>
      <c r="AQ15" s="15">
        <v>0</v>
      </c>
      <c r="AR15" s="15">
        <v>1178</v>
      </c>
      <c r="AS15" s="15">
        <v>32</v>
      </c>
      <c r="AT15" s="15">
        <v>4</v>
      </c>
      <c r="AU15" s="47">
        <f>AT15+AS15+AR15+AQ15+AP15+AO15+AN15</f>
        <v>1506</v>
      </c>
      <c r="AV15" s="34">
        <v>138</v>
      </c>
      <c r="AW15" s="35" t="s">
        <v>15</v>
      </c>
      <c r="AX15" s="35" t="s">
        <v>4</v>
      </c>
      <c r="AY15" s="35" t="s">
        <v>11</v>
      </c>
      <c r="AZ15" s="36">
        <v>905</v>
      </c>
      <c r="BA15" s="35">
        <v>99</v>
      </c>
      <c r="BB15" s="35"/>
      <c r="BC15" s="35"/>
      <c r="BD15" s="37"/>
      <c r="BE15" s="35"/>
    </row>
    <row r="16" spans="1:57" ht="11.25" customHeight="1">
      <c r="A16" s="13">
        <v>11</v>
      </c>
      <c r="B16" s="46" t="s">
        <v>18</v>
      </c>
      <c r="C16" s="14">
        <v>37</v>
      </c>
      <c r="D16" s="42">
        <v>1988</v>
      </c>
      <c r="E16" s="42">
        <v>5</v>
      </c>
      <c r="F16" s="42">
        <v>8</v>
      </c>
      <c r="G16" s="42">
        <v>120</v>
      </c>
      <c r="H16" s="15">
        <v>0</v>
      </c>
      <c r="I16" s="16">
        <v>333.7</v>
      </c>
      <c r="J16" s="17">
        <v>0</v>
      </c>
      <c r="K16" s="17">
        <v>0</v>
      </c>
      <c r="L16" s="18">
        <v>858.55</v>
      </c>
      <c r="M16" s="19">
        <v>0</v>
      </c>
      <c r="N16" s="19">
        <v>0</v>
      </c>
      <c r="O16" s="19">
        <v>0</v>
      </c>
      <c r="P16" s="19">
        <v>0</v>
      </c>
      <c r="Q16" s="21">
        <v>5588.5</v>
      </c>
      <c r="R16" s="16">
        <v>0</v>
      </c>
      <c r="S16" s="22">
        <f>Q16:Q79+R16:R79</f>
        <v>5588.5</v>
      </c>
      <c r="T16" s="15">
        <f>I16:I79+J16:J79+K16:K79</f>
        <v>333.7</v>
      </c>
      <c r="U16" s="22">
        <f t="shared" si="1"/>
        <v>6780.75</v>
      </c>
      <c r="V16" s="23">
        <v>5592.8</v>
      </c>
      <c r="W16" s="43">
        <v>12191</v>
      </c>
      <c r="X16" s="44">
        <v>14.2</v>
      </c>
      <c r="Y16" s="26"/>
      <c r="Z16" s="5"/>
      <c r="AA16" s="27" t="s">
        <v>2</v>
      </c>
      <c r="AB16" s="28" t="s">
        <v>3</v>
      </c>
      <c r="AC16" s="28" t="s">
        <v>4</v>
      </c>
      <c r="AD16" s="27" t="s">
        <v>5</v>
      </c>
      <c r="AE16" s="15">
        <v>1900</v>
      </c>
      <c r="AF16" s="28"/>
      <c r="AG16" s="28"/>
      <c r="AH16" s="28"/>
      <c r="AI16" s="25" t="s">
        <v>13</v>
      </c>
      <c r="AJ16" s="15" t="s">
        <v>7</v>
      </c>
      <c r="AK16" s="25" t="s">
        <v>14</v>
      </c>
      <c r="AL16" s="31" t="s">
        <v>9</v>
      </c>
      <c r="AM16" s="32">
        <v>6630</v>
      </c>
      <c r="AN16" s="15">
        <v>400</v>
      </c>
      <c r="AO16" s="15">
        <v>230</v>
      </c>
      <c r="AP16" s="15">
        <v>285</v>
      </c>
      <c r="AQ16" s="15">
        <v>436</v>
      </c>
      <c r="AR16" s="15">
        <v>4006</v>
      </c>
      <c r="AS16" s="15">
        <v>124</v>
      </c>
      <c r="AT16" s="15">
        <v>290</v>
      </c>
      <c r="AU16" s="33">
        <f t="shared" ref="AU16:AU31" si="2">AT16+AS16+AR16+AQ16+AP16+AO16+AN16</f>
        <v>5771</v>
      </c>
      <c r="AV16" s="34">
        <v>266</v>
      </c>
      <c r="AW16" s="35" t="s">
        <v>15</v>
      </c>
      <c r="AX16" s="35" t="s">
        <v>4</v>
      </c>
      <c r="AY16" s="35" t="s">
        <v>11</v>
      </c>
      <c r="AZ16" s="36">
        <v>675</v>
      </c>
      <c r="BA16" s="35">
        <v>41</v>
      </c>
      <c r="BB16" s="35">
        <v>48</v>
      </c>
      <c r="BC16" s="35">
        <v>31</v>
      </c>
      <c r="BD16" s="37"/>
      <c r="BE16" s="35"/>
    </row>
    <row r="17" spans="1:57" ht="11.25" customHeight="1">
      <c r="A17" s="13">
        <v>12</v>
      </c>
      <c r="B17" s="13" t="s">
        <v>21</v>
      </c>
      <c r="C17" s="14">
        <v>10</v>
      </c>
      <c r="D17" s="13">
        <v>1959</v>
      </c>
      <c r="E17" s="13">
        <v>3</v>
      </c>
      <c r="F17" s="13">
        <v>3</v>
      </c>
      <c r="G17" s="13">
        <v>36</v>
      </c>
      <c r="H17" s="15">
        <v>0</v>
      </c>
      <c r="I17" s="16">
        <v>121.9</v>
      </c>
      <c r="J17" s="17">
        <v>0</v>
      </c>
      <c r="K17" s="17">
        <v>0</v>
      </c>
      <c r="L17" s="18">
        <v>519.79999999999995</v>
      </c>
      <c r="M17" s="19">
        <v>0</v>
      </c>
      <c r="N17" s="19">
        <v>0</v>
      </c>
      <c r="O17" s="19">
        <v>0</v>
      </c>
      <c r="P17" s="19">
        <v>0</v>
      </c>
      <c r="Q17" s="21">
        <v>1494.5</v>
      </c>
      <c r="R17" s="16">
        <v>0</v>
      </c>
      <c r="S17" s="22">
        <f>Q17:Q79+R17:R79</f>
        <v>1494.5</v>
      </c>
      <c r="T17" s="15">
        <f>I17:I79+J17:J79+K17:K79</f>
        <v>121.9</v>
      </c>
      <c r="U17" s="22">
        <f t="shared" si="1"/>
        <v>2136.1999999999998</v>
      </c>
      <c r="V17" s="23">
        <v>1492.2</v>
      </c>
      <c r="W17" s="24">
        <v>8060</v>
      </c>
      <c r="X17" s="25">
        <v>9.4</v>
      </c>
      <c r="Y17" s="26"/>
      <c r="Z17" s="5"/>
      <c r="AA17" s="27" t="s">
        <v>2</v>
      </c>
      <c r="AB17" s="28" t="s">
        <v>3</v>
      </c>
      <c r="AC17" s="28" t="s">
        <v>4</v>
      </c>
      <c r="AD17" s="27" t="s">
        <v>5</v>
      </c>
      <c r="AE17" s="15"/>
      <c r="AF17" s="28">
        <v>872</v>
      </c>
      <c r="AG17" s="28"/>
      <c r="AH17" s="28"/>
      <c r="AI17" s="24" t="s">
        <v>13</v>
      </c>
      <c r="AJ17" s="15" t="s">
        <v>7</v>
      </c>
      <c r="AK17" s="24" t="s">
        <v>17</v>
      </c>
      <c r="AL17" s="31" t="s">
        <v>9</v>
      </c>
      <c r="AM17" s="32">
        <v>2078</v>
      </c>
      <c r="AN17" s="15">
        <v>354</v>
      </c>
      <c r="AO17" s="15">
        <v>134</v>
      </c>
      <c r="AP17" s="15">
        <v>118.8</v>
      </c>
      <c r="AQ17" s="15">
        <v>0</v>
      </c>
      <c r="AR17" s="15">
        <v>833.8</v>
      </c>
      <c r="AS17" s="15">
        <v>559.20000000000005</v>
      </c>
      <c r="AT17" s="15">
        <v>0</v>
      </c>
      <c r="AU17" s="48">
        <f t="shared" si="2"/>
        <v>1999.8</v>
      </c>
      <c r="AV17" s="34">
        <v>67</v>
      </c>
      <c r="AW17" s="35" t="s">
        <v>15</v>
      </c>
      <c r="AX17" s="35" t="s">
        <v>4</v>
      </c>
      <c r="AY17" s="35" t="s">
        <v>11</v>
      </c>
      <c r="AZ17" s="36">
        <v>1350</v>
      </c>
      <c r="BA17" s="35">
        <v>6</v>
      </c>
      <c r="BB17" s="35">
        <v>27</v>
      </c>
      <c r="BC17" s="35">
        <v>3</v>
      </c>
      <c r="BD17" s="37"/>
      <c r="BE17" s="35"/>
    </row>
    <row r="18" spans="1:57" ht="11.25" customHeight="1">
      <c r="A18" s="13">
        <v>13</v>
      </c>
      <c r="B18" s="13" t="s">
        <v>21</v>
      </c>
      <c r="C18" s="14">
        <v>11</v>
      </c>
      <c r="D18" s="13">
        <v>1959</v>
      </c>
      <c r="E18" s="13">
        <v>2</v>
      </c>
      <c r="F18" s="13">
        <v>2</v>
      </c>
      <c r="G18" s="13">
        <v>27</v>
      </c>
      <c r="H18" s="15">
        <v>0</v>
      </c>
      <c r="I18" s="16">
        <v>36.299999999999997</v>
      </c>
      <c r="J18" s="17">
        <v>211.4</v>
      </c>
      <c r="K18" s="17">
        <v>0</v>
      </c>
      <c r="L18" s="18"/>
      <c r="M18" s="19">
        <v>0</v>
      </c>
      <c r="N18" s="19">
        <v>0</v>
      </c>
      <c r="O18" s="19">
        <v>0</v>
      </c>
      <c r="P18" s="19">
        <v>0</v>
      </c>
      <c r="Q18" s="21">
        <v>716.2</v>
      </c>
      <c r="R18" s="16">
        <v>19.399999999999999</v>
      </c>
      <c r="S18" s="22">
        <f>Q18:Q79+R18:R79</f>
        <v>735.6</v>
      </c>
      <c r="T18" s="15">
        <f>I18:I79+J18:J79+K18:K79</f>
        <v>247.7</v>
      </c>
      <c r="U18" s="22">
        <f t="shared" si="1"/>
        <v>983.30000000000007</v>
      </c>
      <c r="V18" s="23">
        <v>716.2</v>
      </c>
      <c r="W18" s="24">
        <v>3487</v>
      </c>
      <c r="X18" s="25">
        <v>6.6</v>
      </c>
      <c r="Y18" s="26"/>
      <c r="Z18" s="5"/>
      <c r="AA18" s="27" t="s">
        <v>2</v>
      </c>
      <c r="AB18" s="28" t="s">
        <v>3</v>
      </c>
      <c r="AC18" s="28" t="s">
        <v>4</v>
      </c>
      <c r="AD18" s="27" t="s">
        <v>5</v>
      </c>
      <c r="AE18" s="15"/>
      <c r="AF18" s="28">
        <v>634</v>
      </c>
      <c r="AG18" s="28"/>
      <c r="AH18" s="28"/>
      <c r="AI18" s="24" t="s">
        <v>22</v>
      </c>
      <c r="AJ18" s="15" t="s">
        <v>7</v>
      </c>
      <c r="AK18" s="24" t="s">
        <v>17</v>
      </c>
      <c r="AL18" s="25" t="s">
        <v>19</v>
      </c>
      <c r="AM18" s="32">
        <v>1488</v>
      </c>
      <c r="AN18" s="15">
        <v>0</v>
      </c>
      <c r="AO18" s="15">
        <v>3</v>
      </c>
      <c r="AP18" s="15">
        <v>102</v>
      </c>
      <c r="AQ18" s="15">
        <v>0</v>
      </c>
      <c r="AR18" s="15">
        <v>818</v>
      </c>
      <c r="AS18" s="15">
        <v>36</v>
      </c>
      <c r="AT18" s="15">
        <v>0</v>
      </c>
      <c r="AU18" s="33">
        <f t="shared" si="2"/>
        <v>959</v>
      </c>
      <c r="AV18" s="34">
        <v>41</v>
      </c>
      <c r="AW18" s="35" t="s">
        <v>15</v>
      </c>
      <c r="AX18" s="35" t="s">
        <v>4</v>
      </c>
      <c r="AY18" s="35" t="s">
        <v>11</v>
      </c>
      <c r="AZ18" s="36">
        <v>460</v>
      </c>
      <c r="BA18" s="35">
        <v>21</v>
      </c>
      <c r="BB18" s="35">
        <v>6</v>
      </c>
      <c r="BC18" s="35"/>
      <c r="BD18" s="37"/>
      <c r="BE18" s="35"/>
    </row>
    <row r="19" spans="1:57" ht="11.25" customHeight="1">
      <c r="A19" s="13">
        <v>14</v>
      </c>
      <c r="B19" s="13" t="s">
        <v>21</v>
      </c>
      <c r="C19" s="14">
        <v>13</v>
      </c>
      <c r="D19" s="13">
        <v>1961</v>
      </c>
      <c r="E19" s="13">
        <v>2</v>
      </c>
      <c r="F19" s="13">
        <v>1</v>
      </c>
      <c r="G19" s="13">
        <v>11</v>
      </c>
      <c r="H19" s="15">
        <v>0</v>
      </c>
      <c r="I19" s="16">
        <v>35.5</v>
      </c>
      <c r="J19" s="17">
        <v>0</v>
      </c>
      <c r="K19" s="17">
        <v>0</v>
      </c>
      <c r="L19" s="18"/>
      <c r="M19" s="19">
        <v>0</v>
      </c>
      <c r="N19" s="19">
        <v>0</v>
      </c>
      <c r="O19" s="19">
        <v>0</v>
      </c>
      <c r="P19" s="19">
        <v>0</v>
      </c>
      <c r="Q19" s="21">
        <v>376.5</v>
      </c>
      <c r="R19" s="16">
        <v>153</v>
      </c>
      <c r="S19" s="22">
        <f>Q19:Q79+R19:R79</f>
        <v>529.5</v>
      </c>
      <c r="T19" s="15">
        <f>I19:I79+J19:J79+K19:K79</f>
        <v>35.5</v>
      </c>
      <c r="U19" s="22">
        <f t="shared" si="1"/>
        <v>565</v>
      </c>
      <c r="V19" s="23">
        <v>376.5</v>
      </c>
      <c r="W19" s="24">
        <v>3593</v>
      </c>
      <c r="X19" s="25">
        <v>6.8</v>
      </c>
      <c r="Y19" s="26"/>
      <c r="Z19" s="5"/>
      <c r="AA19" s="27" t="s">
        <v>2</v>
      </c>
      <c r="AB19" s="28" t="s">
        <v>3</v>
      </c>
      <c r="AC19" s="28" t="s">
        <v>4</v>
      </c>
      <c r="AD19" s="27" t="s">
        <v>5</v>
      </c>
      <c r="AE19" s="15"/>
      <c r="AF19" s="28">
        <v>634</v>
      </c>
      <c r="AG19" s="28"/>
      <c r="AH19" s="28"/>
      <c r="AI19" s="24" t="s">
        <v>22</v>
      </c>
      <c r="AJ19" s="15" t="s">
        <v>7</v>
      </c>
      <c r="AK19" s="24" t="s">
        <v>17</v>
      </c>
      <c r="AL19" s="25" t="s">
        <v>19</v>
      </c>
      <c r="AM19" s="32">
        <v>1369</v>
      </c>
      <c r="AN19" s="15">
        <v>0</v>
      </c>
      <c r="AO19" s="15">
        <v>3</v>
      </c>
      <c r="AP19" s="15">
        <v>111</v>
      </c>
      <c r="AQ19" s="15">
        <v>0</v>
      </c>
      <c r="AR19" s="15">
        <v>686</v>
      </c>
      <c r="AS19" s="15">
        <v>40</v>
      </c>
      <c r="AT19" s="15">
        <v>0</v>
      </c>
      <c r="AU19" s="33">
        <f t="shared" si="2"/>
        <v>840</v>
      </c>
      <c r="AV19" s="34">
        <v>27</v>
      </c>
      <c r="AW19" s="35" t="s">
        <v>15</v>
      </c>
      <c r="AX19" s="35" t="s">
        <v>4</v>
      </c>
      <c r="AY19" s="35" t="s">
        <v>11</v>
      </c>
      <c r="AZ19" s="36">
        <v>298</v>
      </c>
      <c r="BA19" s="35">
        <v>7</v>
      </c>
      <c r="BB19" s="35">
        <v>4</v>
      </c>
      <c r="BC19" s="35"/>
      <c r="BD19" s="37"/>
      <c r="BE19" s="35"/>
    </row>
    <row r="20" spans="1:57" ht="11.25" customHeight="1">
      <c r="A20" s="13">
        <v>15</v>
      </c>
      <c r="B20" s="13" t="s">
        <v>21</v>
      </c>
      <c r="C20" s="14">
        <v>17</v>
      </c>
      <c r="D20" s="13">
        <v>1957</v>
      </c>
      <c r="E20" s="13">
        <v>2</v>
      </c>
      <c r="F20" s="13">
        <v>2</v>
      </c>
      <c r="G20" s="13">
        <v>8</v>
      </c>
      <c r="H20" s="15">
        <v>0</v>
      </c>
      <c r="I20" s="16">
        <v>55.8</v>
      </c>
      <c r="J20" s="17">
        <v>0</v>
      </c>
      <c r="K20" s="17">
        <v>0</v>
      </c>
      <c r="L20" s="18"/>
      <c r="M20" s="19">
        <v>0</v>
      </c>
      <c r="N20" s="19">
        <v>0</v>
      </c>
      <c r="O20" s="19">
        <v>0</v>
      </c>
      <c r="P20" s="19">
        <v>0</v>
      </c>
      <c r="Q20" s="21">
        <v>420.3</v>
      </c>
      <c r="R20" s="16">
        <v>0</v>
      </c>
      <c r="S20" s="22">
        <f>Q20:Q79+R20:R79</f>
        <v>420.3</v>
      </c>
      <c r="T20" s="15">
        <f>I20:I79+J20:J79+K20:K79</f>
        <v>55.8</v>
      </c>
      <c r="U20" s="22">
        <f t="shared" si="1"/>
        <v>476.1</v>
      </c>
      <c r="V20" s="23">
        <v>418.3</v>
      </c>
      <c r="W20" s="24">
        <v>2358</v>
      </c>
      <c r="X20" s="25">
        <v>7.4</v>
      </c>
      <c r="Y20" s="26"/>
      <c r="Z20" s="5"/>
      <c r="AA20" s="27" t="s">
        <v>2</v>
      </c>
      <c r="AB20" s="28" t="s">
        <v>3</v>
      </c>
      <c r="AC20" s="28" t="s">
        <v>4</v>
      </c>
      <c r="AD20" s="27" t="s">
        <v>5</v>
      </c>
      <c r="AE20" s="15"/>
      <c r="AF20" s="28">
        <v>427</v>
      </c>
      <c r="AG20" s="28"/>
      <c r="AH20" s="28"/>
      <c r="AI20" s="24" t="s">
        <v>13</v>
      </c>
      <c r="AJ20" s="15" t="s">
        <v>7</v>
      </c>
      <c r="AK20" s="24" t="s">
        <v>17</v>
      </c>
      <c r="AL20" s="15" t="s">
        <v>23</v>
      </c>
      <c r="AM20" s="32">
        <v>923</v>
      </c>
      <c r="AN20" s="15">
        <v>0</v>
      </c>
      <c r="AO20" s="15">
        <v>2</v>
      </c>
      <c r="AP20" s="15">
        <v>102</v>
      </c>
      <c r="AQ20" s="15">
        <v>0</v>
      </c>
      <c r="AR20" s="15">
        <v>541</v>
      </c>
      <c r="AS20" s="15">
        <v>3</v>
      </c>
      <c r="AT20" s="15">
        <v>0</v>
      </c>
      <c r="AU20" s="33">
        <f t="shared" si="2"/>
        <v>648</v>
      </c>
      <c r="AV20" s="34">
        <v>20</v>
      </c>
      <c r="AW20" s="35" t="s">
        <v>10</v>
      </c>
      <c r="AX20" s="9" t="s">
        <v>16</v>
      </c>
      <c r="AY20" s="35" t="s">
        <v>11</v>
      </c>
      <c r="AZ20" s="36">
        <v>163</v>
      </c>
      <c r="BA20" s="35"/>
      <c r="BB20" s="35">
        <v>4</v>
      </c>
      <c r="BC20" s="35">
        <v>4</v>
      </c>
      <c r="BD20" s="37"/>
      <c r="BE20" s="35"/>
    </row>
    <row r="21" spans="1:57" ht="11.25" customHeight="1">
      <c r="A21" s="13">
        <v>16</v>
      </c>
      <c r="B21" s="13" t="s">
        <v>21</v>
      </c>
      <c r="C21" s="14">
        <v>19</v>
      </c>
      <c r="D21" s="13">
        <v>1957</v>
      </c>
      <c r="E21" s="13">
        <v>2</v>
      </c>
      <c r="F21" s="13">
        <v>2</v>
      </c>
      <c r="G21" s="13">
        <v>8</v>
      </c>
      <c r="H21" s="15">
        <v>0</v>
      </c>
      <c r="I21" s="16">
        <v>57.2</v>
      </c>
      <c r="J21" s="17">
        <v>0</v>
      </c>
      <c r="K21" s="17">
        <v>0</v>
      </c>
      <c r="L21" s="18"/>
      <c r="M21" s="19">
        <v>0</v>
      </c>
      <c r="N21" s="19">
        <v>0</v>
      </c>
      <c r="O21" s="19">
        <v>0</v>
      </c>
      <c r="P21" s="19">
        <v>0</v>
      </c>
      <c r="Q21" s="21">
        <v>421.8</v>
      </c>
      <c r="R21" s="16"/>
      <c r="S21" s="22">
        <f>Q21:Q79+R21:R79</f>
        <v>421.8</v>
      </c>
      <c r="T21" s="15">
        <f>I21:I79+J21:J79+K21:K79</f>
        <v>57.2</v>
      </c>
      <c r="U21" s="22">
        <f t="shared" si="1"/>
        <v>479</v>
      </c>
      <c r="V21" s="23">
        <v>421.8</v>
      </c>
      <c r="W21" s="24">
        <v>2358</v>
      </c>
      <c r="X21" s="25">
        <v>7.4</v>
      </c>
      <c r="Y21" s="26"/>
      <c r="Z21" s="5"/>
      <c r="AA21" s="27" t="s">
        <v>2</v>
      </c>
      <c r="AB21" s="28" t="s">
        <v>3</v>
      </c>
      <c r="AC21" s="28" t="s">
        <v>4</v>
      </c>
      <c r="AD21" s="27" t="s">
        <v>5</v>
      </c>
      <c r="AE21" s="15"/>
      <c r="AF21" s="28">
        <v>427</v>
      </c>
      <c r="AG21" s="28"/>
      <c r="AH21" s="28"/>
      <c r="AI21" s="24" t="s">
        <v>13</v>
      </c>
      <c r="AJ21" s="15" t="s">
        <v>7</v>
      </c>
      <c r="AK21" s="24" t="s">
        <v>17</v>
      </c>
      <c r="AL21" s="31" t="s">
        <v>9</v>
      </c>
      <c r="AM21" s="32">
        <v>858</v>
      </c>
      <c r="AN21" s="15">
        <v>90</v>
      </c>
      <c r="AO21" s="15">
        <v>14</v>
      </c>
      <c r="AP21" s="15">
        <v>75</v>
      </c>
      <c r="AQ21" s="15">
        <v>0</v>
      </c>
      <c r="AR21" s="15">
        <v>350</v>
      </c>
      <c r="AS21" s="15">
        <v>4</v>
      </c>
      <c r="AT21" s="15">
        <v>6</v>
      </c>
      <c r="AU21" s="33">
        <f t="shared" si="2"/>
        <v>539</v>
      </c>
      <c r="AV21" s="34">
        <v>21</v>
      </c>
      <c r="AW21" s="35" t="s">
        <v>10</v>
      </c>
      <c r="AX21" s="35" t="s">
        <v>4</v>
      </c>
      <c r="AY21" s="35" t="s">
        <v>11</v>
      </c>
      <c r="AZ21" s="36">
        <v>190</v>
      </c>
      <c r="BA21" s="35"/>
      <c r="BB21" s="35">
        <v>4</v>
      </c>
      <c r="BC21" s="35">
        <v>4</v>
      </c>
      <c r="BD21" s="37"/>
      <c r="BE21" s="35"/>
    </row>
    <row r="22" spans="1:57" ht="11.25" customHeight="1">
      <c r="A22" s="13">
        <v>17</v>
      </c>
      <c r="B22" s="13" t="s">
        <v>21</v>
      </c>
      <c r="C22" s="14" t="s">
        <v>24</v>
      </c>
      <c r="D22" s="13">
        <v>1993</v>
      </c>
      <c r="E22" s="13">
        <v>4</v>
      </c>
      <c r="F22" s="13">
        <v>2</v>
      </c>
      <c r="G22" s="13">
        <v>20</v>
      </c>
      <c r="H22" s="15">
        <v>0</v>
      </c>
      <c r="I22" s="16">
        <v>128.30000000000001</v>
      </c>
      <c r="J22" s="17">
        <v>0</v>
      </c>
      <c r="K22" s="17">
        <v>0</v>
      </c>
      <c r="L22" s="18">
        <v>275.39999999999998</v>
      </c>
      <c r="M22" s="19">
        <v>0</v>
      </c>
      <c r="N22" s="19">
        <v>0</v>
      </c>
      <c r="O22" s="19">
        <v>0</v>
      </c>
      <c r="P22" s="19">
        <v>0</v>
      </c>
      <c r="Q22" s="21">
        <v>1114.2</v>
      </c>
      <c r="R22" s="16">
        <v>0</v>
      </c>
      <c r="S22" s="22">
        <f>Q22:Q79+R22:R79</f>
        <v>1114.2</v>
      </c>
      <c r="T22" s="15">
        <f>I22:I79+J22:J79+K22:K79</f>
        <v>128.30000000000001</v>
      </c>
      <c r="U22" s="22">
        <f t="shared" si="1"/>
        <v>1517.9</v>
      </c>
      <c r="V22" s="23">
        <v>1114.2</v>
      </c>
      <c r="W22" s="24">
        <v>6382</v>
      </c>
      <c r="X22" s="25">
        <v>12</v>
      </c>
      <c r="Y22" s="26"/>
      <c r="Z22" s="5"/>
      <c r="AA22" s="27" t="s">
        <v>2</v>
      </c>
      <c r="AB22" s="28" t="s">
        <v>3</v>
      </c>
      <c r="AC22" s="28" t="s">
        <v>4</v>
      </c>
      <c r="AD22" s="27" t="s">
        <v>5</v>
      </c>
      <c r="AE22" s="15"/>
      <c r="AF22" s="28">
        <v>680</v>
      </c>
      <c r="AG22" s="28"/>
      <c r="AH22" s="28"/>
      <c r="AI22" s="24" t="s">
        <v>13</v>
      </c>
      <c r="AJ22" s="49" t="s">
        <v>25</v>
      </c>
      <c r="AK22" s="24" t="s">
        <v>17</v>
      </c>
      <c r="AL22" s="25" t="s">
        <v>19</v>
      </c>
      <c r="AM22" s="32">
        <v>1044</v>
      </c>
      <c r="AN22" s="15">
        <v>90</v>
      </c>
      <c r="AO22" s="15">
        <v>8</v>
      </c>
      <c r="AP22" s="15">
        <v>87</v>
      </c>
      <c r="AQ22" s="15">
        <v>0</v>
      </c>
      <c r="AR22" s="15">
        <v>409</v>
      </c>
      <c r="AS22" s="15">
        <v>4</v>
      </c>
      <c r="AT22" s="15">
        <v>6</v>
      </c>
      <c r="AU22" s="33">
        <f t="shared" si="2"/>
        <v>604</v>
      </c>
      <c r="AV22" s="34">
        <v>45</v>
      </c>
      <c r="AW22" s="35" t="s">
        <v>15</v>
      </c>
      <c r="AX22" s="9" t="s">
        <v>16</v>
      </c>
      <c r="AY22" s="35" t="s">
        <v>11</v>
      </c>
      <c r="AZ22" s="36">
        <v>280</v>
      </c>
      <c r="BA22" s="35">
        <v>4</v>
      </c>
      <c r="BB22" s="35">
        <v>8</v>
      </c>
      <c r="BC22" s="35">
        <v>8</v>
      </c>
      <c r="BD22" s="37"/>
      <c r="BE22" s="35"/>
    </row>
    <row r="23" spans="1:57" ht="11.25" customHeight="1">
      <c r="A23" s="13">
        <v>18</v>
      </c>
      <c r="B23" s="13" t="s">
        <v>21</v>
      </c>
      <c r="C23" s="14">
        <v>2</v>
      </c>
      <c r="D23" s="13">
        <v>1964</v>
      </c>
      <c r="E23" s="13">
        <v>5</v>
      </c>
      <c r="F23" s="13">
        <v>3</v>
      </c>
      <c r="G23" s="13">
        <v>48</v>
      </c>
      <c r="H23" s="15">
        <v>0</v>
      </c>
      <c r="I23" s="16">
        <v>122</v>
      </c>
      <c r="J23" s="17">
        <v>0</v>
      </c>
      <c r="K23" s="17">
        <v>0</v>
      </c>
      <c r="L23" s="18">
        <v>558.6</v>
      </c>
      <c r="M23" s="19">
        <v>0</v>
      </c>
      <c r="N23" s="19">
        <v>0</v>
      </c>
      <c r="O23" s="19">
        <v>0</v>
      </c>
      <c r="P23" s="19">
        <v>0</v>
      </c>
      <c r="Q23" s="21">
        <v>1992.2</v>
      </c>
      <c r="R23" s="16">
        <v>303.60000000000002</v>
      </c>
      <c r="S23" s="22">
        <f>Q23:Q79+R23:R79</f>
        <v>2295.8000000000002</v>
      </c>
      <c r="T23" s="15">
        <f>I23:I79+J23:J79+K23:K79</f>
        <v>122</v>
      </c>
      <c r="U23" s="22">
        <f t="shared" si="1"/>
        <v>2976.4</v>
      </c>
      <c r="V23" s="23">
        <v>1992.2</v>
      </c>
      <c r="W23" s="24">
        <v>10797</v>
      </c>
      <c r="X23" s="25">
        <v>15.5</v>
      </c>
      <c r="Y23" s="26"/>
      <c r="Z23" s="5"/>
      <c r="AA23" s="27" t="s">
        <v>2</v>
      </c>
      <c r="AB23" s="28" t="s">
        <v>3</v>
      </c>
      <c r="AC23" s="28" t="s">
        <v>4</v>
      </c>
      <c r="AD23" s="27" t="s">
        <v>5</v>
      </c>
      <c r="AE23" s="15">
        <v>765</v>
      </c>
      <c r="AF23" s="28"/>
      <c r="AG23" s="28"/>
      <c r="AH23" s="28"/>
      <c r="AI23" s="24" t="s">
        <v>13</v>
      </c>
      <c r="AJ23" s="15" t="s">
        <v>7</v>
      </c>
      <c r="AK23" s="24" t="s">
        <v>14</v>
      </c>
      <c r="AL23" s="31" t="s">
        <v>9</v>
      </c>
      <c r="AM23" s="32">
        <v>2161</v>
      </c>
      <c r="AN23" s="15">
        <v>162</v>
      </c>
      <c r="AO23" s="15">
        <v>10</v>
      </c>
      <c r="AP23" s="15">
        <v>107</v>
      </c>
      <c r="AQ23" s="15">
        <v>0</v>
      </c>
      <c r="AR23" s="15">
        <v>1059</v>
      </c>
      <c r="AS23" s="15">
        <v>96</v>
      </c>
      <c r="AT23" s="15">
        <v>30</v>
      </c>
      <c r="AU23" s="33">
        <f t="shared" si="2"/>
        <v>1464</v>
      </c>
      <c r="AV23" s="34">
        <v>100</v>
      </c>
      <c r="AW23" s="35" t="s">
        <v>15</v>
      </c>
      <c r="AX23" s="9" t="s">
        <v>16</v>
      </c>
      <c r="AY23" s="35" t="s">
        <v>11</v>
      </c>
      <c r="AZ23" s="36">
        <v>42</v>
      </c>
      <c r="BA23" s="35">
        <v>8</v>
      </c>
      <c r="BB23" s="35">
        <v>36</v>
      </c>
      <c r="BC23" s="35">
        <v>4</v>
      </c>
      <c r="BD23" s="37"/>
      <c r="BE23" s="35"/>
    </row>
    <row r="24" spans="1:57" ht="11.25" customHeight="1">
      <c r="A24" s="13">
        <v>19</v>
      </c>
      <c r="B24" s="24" t="s">
        <v>21</v>
      </c>
      <c r="C24" s="14">
        <v>20</v>
      </c>
      <c r="D24" s="13">
        <v>1981</v>
      </c>
      <c r="E24" s="13">
        <v>5</v>
      </c>
      <c r="F24" s="13">
        <v>2</v>
      </c>
      <c r="G24" s="13">
        <v>120</v>
      </c>
      <c r="H24" s="15">
        <v>0</v>
      </c>
      <c r="I24" s="16">
        <v>619.9</v>
      </c>
      <c r="J24" s="17">
        <v>0</v>
      </c>
      <c r="K24" s="17">
        <v>0</v>
      </c>
      <c r="L24" s="18">
        <v>762.4</v>
      </c>
      <c r="M24" s="19">
        <v>0</v>
      </c>
      <c r="N24" s="19">
        <v>0</v>
      </c>
      <c r="O24" s="19">
        <v>0</v>
      </c>
      <c r="P24" s="19">
        <v>0</v>
      </c>
      <c r="Q24" s="21">
        <v>2964.6</v>
      </c>
      <c r="R24" s="16"/>
      <c r="S24" s="22">
        <f>Q24:Q79+R24:R79</f>
        <v>2964.6</v>
      </c>
      <c r="T24" s="15">
        <f>I24:I79+J24:J79+K24:K79</f>
        <v>619.9</v>
      </c>
      <c r="U24" s="22">
        <f t="shared" si="1"/>
        <v>4346.8999999999996</v>
      </c>
      <c r="V24" s="23">
        <v>2962.8</v>
      </c>
      <c r="W24" s="24">
        <v>14814</v>
      </c>
      <c r="X24" s="25">
        <v>15.7</v>
      </c>
      <c r="Y24" s="26"/>
      <c r="Z24" s="5"/>
      <c r="AA24" s="27" t="s">
        <v>2</v>
      </c>
      <c r="AB24" s="28" t="s">
        <v>3</v>
      </c>
      <c r="AC24" s="28" t="s">
        <v>4</v>
      </c>
      <c r="AD24" s="27" t="s">
        <v>5</v>
      </c>
      <c r="AE24" s="15">
        <v>1037</v>
      </c>
      <c r="AF24" s="28"/>
      <c r="AG24" s="28"/>
      <c r="AH24" s="28"/>
      <c r="AI24" s="24" t="s">
        <v>13</v>
      </c>
      <c r="AJ24" s="15" t="s">
        <v>7</v>
      </c>
      <c r="AK24" s="24" t="s">
        <v>14</v>
      </c>
      <c r="AL24" s="25" t="s">
        <v>19</v>
      </c>
      <c r="AM24" s="32">
        <v>3905</v>
      </c>
      <c r="AN24" s="15">
        <v>270</v>
      </c>
      <c r="AO24" s="15">
        <v>9</v>
      </c>
      <c r="AP24" s="15">
        <v>165</v>
      </c>
      <c r="AQ24" s="15">
        <v>0</v>
      </c>
      <c r="AR24" s="15">
        <v>2178</v>
      </c>
      <c r="AS24" s="15">
        <v>320</v>
      </c>
      <c r="AT24" s="15">
        <v>16</v>
      </c>
      <c r="AU24" s="33">
        <f t="shared" si="2"/>
        <v>2958</v>
      </c>
      <c r="AV24" s="34">
        <v>147</v>
      </c>
      <c r="AW24" s="35" t="s">
        <v>15</v>
      </c>
      <c r="AX24" s="35" t="s">
        <v>4</v>
      </c>
      <c r="AY24" s="35" t="s">
        <v>11</v>
      </c>
      <c r="AZ24" s="36">
        <v>750</v>
      </c>
      <c r="BA24" s="35">
        <v>120</v>
      </c>
      <c r="BB24" s="35"/>
      <c r="BC24" s="35"/>
      <c r="BD24" s="37"/>
      <c r="BE24" s="35"/>
    </row>
    <row r="25" spans="1:57" ht="11.25" customHeight="1">
      <c r="A25" s="13">
        <v>20</v>
      </c>
      <c r="B25" s="24" t="s">
        <v>21</v>
      </c>
      <c r="C25" s="14">
        <v>21</v>
      </c>
      <c r="D25" s="13">
        <v>1958</v>
      </c>
      <c r="E25" s="13">
        <v>2</v>
      </c>
      <c r="F25" s="13">
        <v>2</v>
      </c>
      <c r="G25" s="13">
        <v>16</v>
      </c>
      <c r="H25" s="15">
        <v>0</v>
      </c>
      <c r="I25" s="16">
        <v>57</v>
      </c>
      <c r="J25" s="17">
        <v>0</v>
      </c>
      <c r="K25" s="17">
        <v>0</v>
      </c>
      <c r="L25" s="18">
        <v>356.5</v>
      </c>
      <c r="M25" s="19">
        <v>0</v>
      </c>
      <c r="N25" s="19">
        <v>0</v>
      </c>
      <c r="O25" s="19">
        <v>0</v>
      </c>
      <c r="P25" s="19">
        <v>0</v>
      </c>
      <c r="Q25" s="21">
        <v>633.6</v>
      </c>
      <c r="R25" s="16">
        <v>0</v>
      </c>
      <c r="S25" s="22">
        <f>Q25:Q79+R25:R79</f>
        <v>633.6</v>
      </c>
      <c r="T25" s="15">
        <f>I25:I79+J25:J79+K25:K79</f>
        <v>57</v>
      </c>
      <c r="U25" s="22">
        <f t="shared" si="1"/>
        <v>1047.0999999999999</v>
      </c>
      <c r="V25" s="23">
        <v>633.6</v>
      </c>
      <c r="W25" s="24">
        <v>3840</v>
      </c>
      <c r="X25" s="25">
        <v>6</v>
      </c>
      <c r="Y25" s="26"/>
      <c r="Z25" s="5"/>
      <c r="AA25" s="27" t="s">
        <v>2</v>
      </c>
      <c r="AB25" s="28" t="s">
        <v>3</v>
      </c>
      <c r="AC25" s="28" t="s">
        <v>4</v>
      </c>
      <c r="AD25" s="27" t="s">
        <v>5</v>
      </c>
      <c r="AE25" s="15"/>
      <c r="AF25" s="28">
        <v>571</v>
      </c>
      <c r="AG25" s="28"/>
      <c r="AH25" s="28"/>
      <c r="AI25" s="24" t="s">
        <v>22</v>
      </c>
      <c r="AJ25" s="15" t="s">
        <v>7</v>
      </c>
      <c r="AK25" s="24" t="s">
        <v>17</v>
      </c>
      <c r="AL25" s="31" t="s">
        <v>9</v>
      </c>
      <c r="AM25" s="32">
        <v>1395</v>
      </c>
      <c r="AN25" s="15">
        <v>211</v>
      </c>
      <c r="AO25" s="15">
        <v>10</v>
      </c>
      <c r="AP25" s="15">
        <v>89</v>
      </c>
      <c r="AQ25" s="15">
        <v>0</v>
      </c>
      <c r="AR25" s="15">
        <v>614</v>
      </c>
      <c r="AS25" s="15">
        <v>10</v>
      </c>
      <c r="AT25" s="15">
        <v>4</v>
      </c>
      <c r="AU25" s="33">
        <f t="shared" si="2"/>
        <v>938</v>
      </c>
      <c r="AV25" s="34">
        <v>33</v>
      </c>
      <c r="AW25" s="35" t="s">
        <v>10</v>
      </c>
      <c r="AX25" s="35" t="s">
        <v>4</v>
      </c>
      <c r="AY25" s="35" t="s">
        <v>11</v>
      </c>
      <c r="AZ25" s="36">
        <v>286</v>
      </c>
      <c r="BA25" s="35">
        <v>4</v>
      </c>
      <c r="BB25" s="35">
        <v>12</v>
      </c>
      <c r="BC25" s="35"/>
      <c r="BD25" s="37"/>
      <c r="BE25" s="35"/>
    </row>
    <row r="26" spans="1:57" ht="11.25" customHeight="1">
      <c r="A26" s="13">
        <v>21</v>
      </c>
      <c r="B26" s="24" t="s">
        <v>21</v>
      </c>
      <c r="C26" s="14">
        <v>22</v>
      </c>
      <c r="D26" s="13">
        <v>1974</v>
      </c>
      <c r="E26" s="13">
        <v>5</v>
      </c>
      <c r="F26" s="13">
        <v>8</v>
      </c>
      <c r="G26" s="13">
        <v>129</v>
      </c>
      <c r="H26" s="15">
        <v>0</v>
      </c>
      <c r="I26" s="16">
        <v>590.4</v>
      </c>
      <c r="J26" s="17">
        <v>0</v>
      </c>
      <c r="K26" s="17">
        <v>0</v>
      </c>
      <c r="L26" s="18">
        <v>1267.5999999999999</v>
      </c>
      <c r="M26" s="19">
        <v>0</v>
      </c>
      <c r="N26" s="19">
        <v>0</v>
      </c>
      <c r="O26" s="19">
        <v>0</v>
      </c>
      <c r="P26" s="19">
        <v>0</v>
      </c>
      <c r="Q26" s="21">
        <v>5962.9</v>
      </c>
      <c r="R26" s="16">
        <v>0</v>
      </c>
      <c r="S26" s="22">
        <f>Q26:Q79+R26:R79</f>
        <v>5962.9</v>
      </c>
      <c r="T26" s="15">
        <f>I26:I79+J26:J79+K26:K79</f>
        <v>590.4</v>
      </c>
      <c r="U26" s="22">
        <f t="shared" si="1"/>
        <v>7820.9</v>
      </c>
      <c r="V26" s="23">
        <v>5658.5</v>
      </c>
      <c r="W26" s="24">
        <v>31023</v>
      </c>
      <c r="X26" s="25">
        <v>15.7</v>
      </c>
      <c r="Y26" s="26"/>
      <c r="Z26" s="5"/>
      <c r="AA26" s="27" t="s">
        <v>2</v>
      </c>
      <c r="AB26" s="28" t="s">
        <v>3</v>
      </c>
      <c r="AC26" s="28" t="s">
        <v>4</v>
      </c>
      <c r="AD26" s="27" t="s">
        <v>5</v>
      </c>
      <c r="AE26" s="15">
        <v>1806</v>
      </c>
      <c r="AF26" s="28"/>
      <c r="AG26" s="28"/>
      <c r="AH26" s="28"/>
      <c r="AI26" s="24" t="s">
        <v>13</v>
      </c>
      <c r="AJ26" s="15" t="s">
        <v>7</v>
      </c>
      <c r="AK26" s="24" t="s">
        <v>14</v>
      </c>
      <c r="AL26" s="31" t="s">
        <v>9</v>
      </c>
      <c r="AM26" s="32">
        <v>5285</v>
      </c>
      <c r="AN26" s="15">
        <v>390</v>
      </c>
      <c r="AO26" s="15">
        <v>301</v>
      </c>
      <c r="AP26" s="15">
        <v>270</v>
      </c>
      <c r="AQ26" s="15">
        <v>710</v>
      </c>
      <c r="AR26" s="15">
        <v>1724</v>
      </c>
      <c r="AS26" s="15">
        <v>60</v>
      </c>
      <c r="AT26" s="15">
        <v>144</v>
      </c>
      <c r="AU26" s="33">
        <f t="shared" si="2"/>
        <v>3599</v>
      </c>
      <c r="AV26" s="34">
        <v>290</v>
      </c>
      <c r="AW26" s="35" t="s">
        <v>15</v>
      </c>
      <c r="AX26" s="9" t="s">
        <v>16</v>
      </c>
      <c r="AY26" s="35" t="s">
        <v>11</v>
      </c>
      <c r="AZ26" s="36">
        <v>1560</v>
      </c>
      <c r="BA26" s="35">
        <v>19</v>
      </c>
      <c r="BB26" s="35">
        <v>70</v>
      </c>
      <c r="BC26" s="35">
        <v>31</v>
      </c>
      <c r="BD26" s="37">
        <v>9</v>
      </c>
      <c r="BE26" s="35"/>
    </row>
    <row r="27" spans="1:57" ht="11.25" customHeight="1">
      <c r="A27" s="13">
        <v>22</v>
      </c>
      <c r="B27" s="24" t="s">
        <v>21</v>
      </c>
      <c r="C27" s="14">
        <v>23</v>
      </c>
      <c r="D27" s="13">
        <v>1959</v>
      </c>
      <c r="E27" s="13">
        <v>2</v>
      </c>
      <c r="F27" s="13">
        <v>2</v>
      </c>
      <c r="G27" s="13">
        <v>16</v>
      </c>
      <c r="H27" s="15">
        <v>0</v>
      </c>
      <c r="I27" s="16">
        <v>62.6</v>
      </c>
      <c r="J27" s="17">
        <v>0</v>
      </c>
      <c r="K27" s="17">
        <v>0</v>
      </c>
      <c r="L27" s="18">
        <v>322.39999999999998</v>
      </c>
      <c r="M27" s="19">
        <v>0</v>
      </c>
      <c r="N27" s="19">
        <v>0</v>
      </c>
      <c r="O27" s="19">
        <v>0</v>
      </c>
      <c r="P27" s="19">
        <v>0</v>
      </c>
      <c r="Q27" s="21">
        <v>609.6</v>
      </c>
      <c r="R27" s="16">
        <v>0</v>
      </c>
      <c r="S27" s="22">
        <f>Q27:Q79+R27:R79</f>
        <v>609.6</v>
      </c>
      <c r="T27" s="15">
        <f>I27:I79+J27:J79+K27:K79</f>
        <v>62.6</v>
      </c>
      <c r="U27" s="22">
        <f t="shared" si="1"/>
        <v>994.6</v>
      </c>
      <c r="V27" s="23">
        <v>609.6</v>
      </c>
      <c r="W27" s="50">
        <v>11860</v>
      </c>
      <c r="X27" s="25">
        <v>6.4</v>
      </c>
      <c r="Y27" s="26"/>
      <c r="Z27" s="5"/>
      <c r="AA27" s="27" t="s">
        <v>2</v>
      </c>
      <c r="AB27" s="28" t="s">
        <v>3</v>
      </c>
      <c r="AC27" s="28" t="s">
        <v>4</v>
      </c>
      <c r="AD27" s="27" t="s">
        <v>5</v>
      </c>
      <c r="AE27" s="15"/>
      <c r="AF27" s="28">
        <v>560</v>
      </c>
      <c r="AG27" s="28"/>
      <c r="AH27" s="28"/>
      <c r="AI27" s="24" t="s">
        <v>13</v>
      </c>
      <c r="AJ27" s="15" t="s">
        <v>7</v>
      </c>
      <c r="AK27" s="24" t="s">
        <v>17</v>
      </c>
      <c r="AL27" s="31" t="s">
        <v>9</v>
      </c>
      <c r="AM27" s="32">
        <v>1421</v>
      </c>
      <c r="AN27" s="15">
        <v>120</v>
      </c>
      <c r="AO27" s="15">
        <v>25</v>
      </c>
      <c r="AP27" s="15">
        <v>76</v>
      </c>
      <c r="AQ27" s="15">
        <v>0</v>
      </c>
      <c r="AR27" s="15">
        <v>753</v>
      </c>
      <c r="AS27" s="15">
        <v>6</v>
      </c>
      <c r="AT27" s="15">
        <v>0</v>
      </c>
      <c r="AU27" s="33">
        <f t="shared" si="2"/>
        <v>980</v>
      </c>
      <c r="AV27" s="34">
        <v>45</v>
      </c>
      <c r="AW27" s="35" t="s">
        <v>10</v>
      </c>
      <c r="AX27" s="35" t="s">
        <v>4</v>
      </c>
      <c r="AY27" s="35" t="s">
        <v>11</v>
      </c>
      <c r="AZ27" s="36">
        <v>168</v>
      </c>
      <c r="BA27" s="35">
        <v>4</v>
      </c>
      <c r="BB27" s="35">
        <v>11</v>
      </c>
      <c r="BC27" s="35">
        <v>1</v>
      </c>
      <c r="BD27" s="37"/>
      <c r="BE27" s="35"/>
    </row>
    <row r="28" spans="1:57" ht="11.25" customHeight="1">
      <c r="A28" s="13">
        <v>23</v>
      </c>
      <c r="B28" s="24" t="s">
        <v>21</v>
      </c>
      <c r="C28" s="14" t="s">
        <v>26</v>
      </c>
      <c r="D28" s="13">
        <v>1985</v>
      </c>
      <c r="E28" s="13">
        <v>4</v>
      </c>
      <c r="F28" s="13">
        <v>2</v>
      </c>
      <c r="G28" s="13">
        <v>22</v>
      </c>
      <c r="H28" s="15">
        <v>0</v>
      </c>
      <c r="I28" s="16">
        <v>120.7</v>
      </c>
      <c r="J28" s="17">
        <v>0</v>
      </c>
      <c r="K28" s="17">
        <v>0</v>
      </c>
      <c r="L28" s="18">
        <v>429.6</v>
      </c>
      <c r="M28" s="19">
        <v>0</v>
      </c>
      <c r="N28" s="19">
        <v>0</v>
      </c>
      <c r="O28" s="19">
        <v>0</v>
      </c>
      <c r="P28" s="19">
        <v>0</v>
      </c>
      <c r="Q28" s="21">
        <v>1412</v>
      </c>
      <c r="R28" s="16">
        <v>0</v>
      </c>
      <c r="S28" s="22">
        <f>Q28:Q79+R28:R79</f>
        <v>1412</v>
      </c>
      <c r="T28" s="15">
        <f>I28:I79+J28:J79+K28:K79</f>
        <v>120.7</v>
      </c>
      <c r="U28" s="22">
        <f t="shared" si="1"/>
        <v>1962.3000000000002</v>
      </c>
      <c r="V28" s="23">
        <v>1407.3</v>
      </c>
      <c r="W28" s="51"/>
      <c r="X28" s="25" t="s">
        <v>27</v>
      </c>
      <c r="Y28" s="26"/>
      <c r="Z28" s="5"/>
      <c r="AA28" s="27" t="s">
        <v>2</v>
      </c>
      <c r="AB28" s="28" t="s">
        <v>3</v>
      </c>
      <c r="AC28" s="28" t="s">
        <v>4</v>
      </c>
      <c r="AD28" s="27" t="s">
        <v>5</v>
      </c>
      <c r="AE28" s="15"/>
      <c r="AF28" s="28">
        <v>760</v>
      </c>
      <c r="AG28" s="28"/>
      <c r="AH28" s="28"/>
      <c r="AI28" s="24" t="s">
        <v>13</v>
      </c>
      <c r="AJ28" s="15" t="s">
        <v>7</v>
      </c>
      <c r="AK28" s="24" t="s">
        <v>17</v>
      </c>
      <c r="AL28" s="25" t="s">
        <v>19</v>
      </c>
      <c r="AM28" s="32">
        <v>1438</v>
      </c>
      <c r="AN28" s="15">
        <v>120</v>
      </c>
      <c r="AO28" s="15">
        <v>25</v>
      </c>
      <c r="AP28" s="15">
        <v>80</v>
      </c>
      <c r="AQ28" s="15">
        <v>0</v>
      </c>
      <c r="AR28" s="15">
        <v>633</v>
      </c>
      <c r="AS28" s="15">
        <v>6</v>
      </c>
      <c r="AT28" s="15">
        <v>0</v>
      </c>
      <c r="AU28" s="39">
        <f t="shared" si="2"/>
        <v>864</v>
      </c>
      <c r="AV28" s="34">
        <v>67</v>
      </c>
      <c r="AW28" s="35" t="s">
        <v>15</v>
      </c>
      <c r="AX28" s="9" t="s">
        <v>16</v>
      </c>
      <c r="AY28" s="35" t="s">
        <v>11</v>
      </c>
      <c r="AZ28" s="36">
        <v>137</v>
      </c>
      <c r="BA28" s="35">
        <v>2</v>
      </c>
      <c r="BB28" s="35">
        <v>8</v>
      </c>
      <c r="BC28" s="35">
        <v>12</v>
      </c>
      <c r="BD28" s="37"/>
      <c r="BE28" s="35"/>
    </row>
    <row r="29" spans="1:57" ht="11.25" customHeight="1">
      <c r="A29" s="13">
        <v>24</v>
      </c>
      <c r="B29" s="24" t="s">
        <v>21</v>
      </c>
      <c r="C29" s="14">
        <v>24</v>
      </c>
      <c r="D29" s="13">
        <v>1976</v>
      </c>
      <c r="E29" s="13">
        <v>5</v>
      </c>
      <c r="F29" s="13">
        <v>4</v>
      </c>
      <c r="G29" s="13">
        <v>56</v>
      </c>
      <c r="H29" s="15">
        <v>0</v>
      </c>
      <c r="I29" s="16">
        <v>302.2</v>
      </c>
      <c r="J29" s="17">
        <v>0</v>
      </c>
      <c r="K29" s="17">
        <v>0</v>
      </c>
      <c r="L29" s="18">
        <v>930</v>
      </c>
      <c r="M29" s="19">
        <v>272</v>
      </c>
      <c r="N29" s="19">
        <v>0</v>
      </c>
      <c r="O29" s="19">
        <v>0</v>
      </c>
      <c r="P29" s="19">
        <v>658</v>
      </c>
      <c r="Q29" s="21">
        <v>2703.9</v>
      </c>
      <c r="R29" s="16">
        <v>1441.3</v>
      </c>
      <c r="S29" s="22">
        <f>Q29:Q79+R29:R79</f>
        <v>4145.2</v>
      </c>
      <c r="T29" s="15">
        <f>I29:I79+J29:J79+K29:K79</f>
        <v>302.2</v>
      </c>
      <c r="U29" s="22">
        <f>I29+J29+K29+L29+Q29+R29</f>
        <v>5377.4000000000005</v>
      </c>
      <c r="V29" s="23">
        <v>2704.4</v>
      </c>
      <c r="W29" s="24">
        <v>17292</v>
      </c>
      <c r="X29" s="25">
        <v>15.9</v>
      </c>
      <c r="Y29" s="26"/>
      <c r="Z29" s="5"/>
      <c r="AA29" s="27" t="s">
        <v>2</v>
      </c>
      <c r="AB29" s="28" t="s">
        <v>3</v>
      </c>
      <c r="AC29" s="28" t="s">
        <v>4</v>
      </c>
      <c r="AD29" s="27" t="s">
        <v>5</v>
      </c>
      <c r="AE29" s="15">
        <v>1010</v>
      </c>
      <c r="AF29" s="28"/>
      <c r="AG29" s="28"/>
      <c r="AH29" s="28"/>
      <c r="AI29" s="24" t="s">
        <v>13</v>
      </c>
      <c r="AJ29" s="15" t="s">
        <v>7</v>
      </c>
      <c r="AK29" s="24" t="s">
        <v>14</v>
      </c>
      <c r="AL29" s="31" t="s">
        <v>9</v>
      </c>
      <c r="AM29" s="32">
        <v>2768</v>
      </c>
      <c r="AN29" s="15">
        <v>250</v>
      </c>
      <c r="AO29" s="15">
        <v>38.4</v>
      </c>
      <c r="AP29" s="15">
        <v>105</v>
      </c>
      <c r="AQ29" s="15">
        <v>0</v>
      </c>
      <c r="AR29" s="15">
        <v>1409</v>
      </c>
      <c r="AS29" s="15">
        <v>0</v>
      </c>
      <c r="AT29" s="15">
        <v>36</v>
      </c>
      <c r="AU29" s="33">
        <f t="shared" si="2"/>
        <v>1838.4</v>
      </c>
      <c r="AV29" s="34">
        <v>132</v>
      </c>
      <c r="AW29" s="35" t="s">
        <v>15</v>
      </c>
      <c r="AX29" s="9" t="s">
        <v>16</v>
      </c>
      <c r="AY29" s="35" t="s">
        <v>11</v>
      </c>
      <c r="AZ29" s="36">
        <v>490</v>
      </c>
      <c r="BA29" s="35">
        <v>16</v>
      </c>
      <c r="BB29" s="35">
        <v>8</v>
      </c>
      <c r="BC29" s="35">
        <v>24</v>
      </c>
      <c r="BD29" s="37">
        <v>8</v>
      </c>
      <c r="BE29" s="35"/>
    </row>
    <row r="30" spans="1:57" ht="11.25" customHeight="1">
      <c r="A30" s="13">
        <v>25</v>
      </c>
      <c r="B30" s="24" t="s">
        <v>21</v>
      </c>
      <c r="C30" s="14">
        <v>25</v>
      </c>
      <c r="D30" s="13">
        <v>1960</v>
      </c>
      <c r="E30" s="13">
        <v>2</v>
      </c>
      <c r="F30" s="13">
        <v>2</v>
      </c>
      <c r="G30" s="13">
        <v>16</v>
      </c>
      <c r="H30" s="15">
        <v>0</v>
      </c>
      <c r="I30" s="16">
        <v>49.2</v>
      </c>
      <c r="J30" s="17">
        <v>0</v>
      </c>
      <c r="K30" s="17">
        <v>0</v>
      </c>
      <c r="L30" s="18">
        <v>322.39999999999998</v>
      </c>
      <c r="M30" s="19">
        <v>0</v>
      </c>
      <c r="N30" s="19">
        <v>0</v>
      </c>
      <c r="O30" s="19">
        <v>0</v>
      </c>
      <c r="P30" s="19">
        <v>0</v>
      </c>
      <c r="Q30" s="21">
        <v>611.5</v>
      </c>
      <c r="R30" s="16">
        <v>0</v>
      </c>
      <c r="S30" s="22">
        <f>Q30:Q79+R30:R79</f>
        <v>611.5</v>
      </c>
      <c r="T30" s="15">
        <f>I30:I79+J30:J79+K30:K79</f>
        <v>49.2</v>
      </c>
      <c r="U30" s="22">
        <f t="shared" si="1"/>
        <v>983.09999999999991</v>
      </c>
      <c r="V30" s="23">
        <v>609.1</v>
      </c>
      <c r="W30" s="51"/>
      <c r="X30" s="25">
        <v>6.4</v>
      </c>
      <c r="Y30" s="26"/>
      <c r="Z30" s="5"/>
      <c r="AA30" s="27" t="s">
        <v>2</v>
      </c>
      <c r="AB30" s="28" t="s">
        <v>3</v>
      </c>
      <c r="AC30" s="28" t="s">
        <v>4</v>
      </c>
      <c r="AD30" s="27" t="s">
        <v>5</v>
      </c>
      <c r="AE30" s="15"/>
      <c r="AF30" s="28">
        <v>560</v>
      </c>
      <c r="AG30" s="28"/>
      <c r="AH30" s="28"/>
      <c r="AI30" s="24" t="s">
        <v>13</v>
      </c>
      <c r="AJ30" s="15" t="s">
        <v>7</v>
      </c>
      <c r="AK30" s="24" t="s">
        <v>17</v>
      </c>
      <c r="AL30" s="15" t="s">
        <v>23</v>
      </c>
      <c r="AM30" s="32">
        <v>1430</v>
      </c>
      <c r="AN30" s="15">
        <v>120</v>
      </c>
      <c r="AO30" s="15">
        <v>25</v>
      </c>
      <c r="AP30" s="15">
        <v>79</v>
      </c>
      <c r="AQ30" s="15">
        <v>0</v>
      </c>
      <c r="AR30" s="15">
        <v>757</v>
      </c>
      <c r="AS30" s="15">
        <v>0</v>
      </c>
      <c r="AT30" s="15">
        <v>8</v>
      </c>
      <c r="AU30" s="33">
        <f t="shared" si="2"/>
        <v>989</v>
      </c>
      <c r="AV30" s="34">
        <v>31</v>
      </c>
      <c r="AW30" s="35" t="s">
        <v>15</v>
      </c>
      <c r="AX30" s="35" t="s">
        <v>4</v>
      </c>
      <c r="AY30" s="35" t="s">
        <v>11</v>
      </c>
      <c r="AZ30" s="36">
        <v>580</v>
      </c>
      <c r="BA30" s="35">
        <v>4</v>
      </c>
      <c r="BB30" s="35">
        <v>12</v>
      </c>
      <c r="BC30" s="35"/>
      <c r="BD30" s="37"/>
      <c r="BE30" s="35"/>
    </row>
    <row r="31" spans="1:57" ht="11.25" customHeight="1">
      <c r="A31" s="13">
        <v>26</v>
      </c>
      <c r="B31" s="24" t="s">
        <v>21</v>
      </c>
      <c r="C31" s="14">
        <v>27</v>
      </c>
      <c r="D31" s="13">
        <v>1959</v>
      </c>
      <c r="E31" s="13">
        <v>2</v>
      </c>
      <c r="F31" s="13">
        <v>2</v>
      </c>
      <c r="G31" s="13">
        <v>16</v>
      </c>
      <c r="H31" s="15">
        <v>0</v>
      </c>
      <c r="I31" s="16">
        <v>54.7</v>
      </c>
      <c r="J31" s="17">
        <v>0</v>
      </c>
      <c r="K31" s="17">
        <v>0</v>
      </c>
      <c r="L31" s="18">
        <v>331.9</v>
      </c>
      <c r="M31" s="19">
        <v>0</v>
      </c>
      <c r="N31" s="19">
        <v>0</v>
      </c>
      <c r="O31" s="19">
        <v>0</v>
      </c>
      <c r="P31" s="19">
        <v>0</v>
      </c>
      <c r="Q31" s="21">
        <v>633.4</v>
      </c>
      <c r="R31" s="16">
        <v>0</v>
      </c>
      <c r="S31" s="22">
        <f>Q31:Q79+R31:R79</f>
        <v>633.4</v>
      </c>
      <c r="T31" s="15">
        <f>I31:I79+J31:J79+K31:K79</f>
        <v>54.7</v>
      </c>
      <c r="U31" s="22">
        <f t="shared" si="1"/>
        <v>1020</v>
      </c>
      <c r="V31" s="23">
        <v>633.4</v>
      </c>
      <c r="W31" s="24">
        <v>4096</v>
      </c>
      <c r="X31" s="25">
        <v>6.8</v>
      </c>
      <c r="Y31" s="26"/>
      <c r="Z31" s="5"/>
      <c r="AA31" s="27" t="s">
        <v>2</v>
      </c>
      <c r="AB31" s="28" t="s">
        <v>3</v>
      </c>
      <c r="AC31" s="28" t="s">
        <v>4</v>
      </c>
      <c r="AD31" s="27" t="s">
        <v>5</v>
      </c>
      <c r="AE31" s="15"/>
      <c r="AF31" s="28">
        <v>560</v>
      </c>
      <c r="AG31" s="28"/>
      <c r="AH31" s="28"/>
      <c r="AI31" s="24" t="s">
        <v>28</v>
      </c>
      <c r="AJ31" s="15" t="s">
        <v>7</v>
      </c>
      <c r="AK31" s="24" t="s">
        <v>17</v>
      </c>
      <c r="AL31" s="31" t="s">
        <v>9</v>
      </c>
      <c r="AM31" s="32">
        <v>1823</v>
      </c>
      <c r="AN31" s="15">
        <v>123</v>
      </c>
      <c r="AO31" s="15">
        <v>28</v>
      </c>
      <c r="AP31" s="15">
        <v>95</v>
      </c>
      <c r="AQ31" s="15">
        <v>0</v>
      </c>
      <c r="AR31" s="15">
        <v>1106</v>
      </c>
      <c r="AS31" s="15">
        <v>12</v>
      </c>
      <c r="AT31" s="15">
        <v>9</v>
      </c>
      <c r="AU31" s="33">
        <f t="shared" si="2"/>
        <v>1373</v>
      </c>
      <c r="AV31" s="34">
        <v>30</v>
      </c>
      <c r="AW31" s="35" t="s">
        <v>10</v>
      </c>
      <c r="AX31" s="35" t="s">
        <v>4</v>
      </c>
      <c r="AY31" s="35" t="s">
        <v>11</v>
      </c>
      <c r="AZ31" s="36">
        <v>140</v>
      </c>
      <c r="BA31" s="35">
        <v>4</v>
      </c>
      <c r="BB31" s="35">
        <v>12</v>
      </c>
      <c r="BC31" s="35"/>
      <c r="BD31" s="37"/>
      <c r="BE31" s="35"/>
    </row>
    <row r="32" spans="1:57" ht="12" customHeight="1">
      <c r="A32" s="13">
        <v>27</v>
      </c>
      <c r="B32" s="24" t="s">
        <v>21</v>
      </c>
      <c r="C32" s="14" t="s">
        <v>29</v>
      </c>
      <c r="D32" s="13">
        <v>1987</v>
      </c>
      <c r="E32" s="13">
        <v>4</v>
      </c>
      <c r="F32" s="13">
        <v>2</v>
      </c>
      <c r="G32" s="13">
        <v>22</v>
      </c>
      <c r="H32" s="15">
        <v>0</v>
      </c>
      <c r="I32" s="16">
        <v>141.69999999999999</v>
      </c>
      <c r="J32" s="17">
        <v>0</v>
      </c>
      <c r="K32" s="17">
        <v>0</v>
      </c>
      <c r="L32" s="18">
        <v>429.6</v>
      </c>
      <c r="M32" s="19">
        <v>0</v>
      </c>
      <c r="N32" s="19">
        <v>0</v>
      </c>
      <c r="O32" s="19">
        <v>0</v>
      </c>
      <c r="P32" s="19">
        <v>0</v>
      </c>
      <c r="Q32" s="21">
        <v>1420.5</v>
      </c>
      <c r="R32" s="16">
        <v>0</v>
      </c>
      <c r="S32" s="22">
        <f>Q32:Q79+R32:R79</f>
        <v>1420.5</v>
      </c>
      <c r="T32" s="15">
        <f>I32:I79+J32:J79+K32:K79</f>
        <v>141.69999999999999</v>
      </c>
      <c r="U32" s="22">
        <f t="shared" si="1"/>
        <v>1991.8</v>
      </c>
      <c r="V32" s="23">
        <v>1420.5</v>
      </c>
      <c r="W32" s="24">
        <v>7554</v>
      </c>
      <c r="X32" s="25" t="s">
        <v>27</v>
      </c>
      <c r="Y32" s="26"/>
      <c r="Z32" s="5"/>
      <c r="AA32" s="27" t="s">
        <v>2</v>
      </c>
      <c r="AB32" s="28" t="s">
        <v>3</v>
      </c>
      <c r="AC32" s="28" t="s">
        <v>4</v>
      </c>
      <c r="AD32" s="27" t="s">
        <v>5</v>
      </c>
      <c r="AE32" s="15"/>
      <c r="AF32" s="28"/>
      <c r="AG32" s="28"/>
      <c r="AH32" s="28">
        <v>751</v>
      </c>
      <c r="AI32" s="24" t="s">
        <v>13</v>
      </c>
      <c r="AJ32" s="15" t="s">
        <v>7</v>
      </c>
      <c r="AK32" s="24" t="s">
        <v>30</v>
      </c>
      <c r="AL32" s="25" t="s">
        <v>19</v>
      </c>
      <c r="AM32" s="32">
        <v>1872</v>
      </c>
      <c r="AN32" s="15">
        <v>124</v>
      </c>
      <c r="AO32" s="15">
        <v>28</v>
      </c>
      <c r="AP32" s="15">
        <v>98</v>
      </c>
      <c r="AQ32" s="15">
        <v>0</v>
      </c>
      <c r="AR32" s="15">
        <v>1019</v>
      </c>
      <c r="AS32" s="15">
        <v>8</v>
      </c>
      <c r="AT32" s="15">
        <v>8</v>
      </c>
      <c r="AU32" s="33">
        <f>AT32+AS32+AQ32+AP32+AO32+AN32+AR32</f>
        <v>1285</v>
      </c>
      <c r="AV32" s="34">
        <v>60</v>
      </c>
      <c r="AW32" s="35" t="s">
        <v>15</v>
      </c>
      <c r="AX32" s="9" t="s">
        <v>16</v>
      </c>
      <c r="AY32" s="35" t="s">
        <v>11</v>
      </c>
      <c r="AZ32" s="36">
        <v>136</v>
      </c>
      <c r="BA32" s="35">
        <v>2</v>
      </c>
      <c r="BB32" s="35">
        <v>7</v>
      </c>
      <c r="BC32" s="35">
        <v>13</v>
      </c>
      <c r="BD32" s="37"/>
      <c r="BE32" s="35"/>
    </row>
    <row r="33" spans="1:57" ht="11.25" customHeight="1">
      <c r="A33" s="13">
        <v>28</v>
      </c>
      <c r="B33" s="24" t="s">
        <v>21</v>
      </c>
      <c r="C33" s="14">
        <v>29</v>
      </c>
      <c r="D33" s="13">
        <v>1958</v>
      </c>
      <c r="E33" s="13">
        <v>2</v>
      </c>
      <c r="F33" s="13">
        <v>2</v>
      </c>
      <c r="G33" s="13">
        <v>16</v>
      </c>
      <c r="H33" s="15">
        <v>0</v>
      </c>
      <c r="I33" s="16">
        <v>54.7</v>
      </c>
      <c r="J33" s="17">
        <v>0</v>
      </c>
      <c r="K33" s="17">
        <v>0</v>
      </c>
      <c r="L33" s="18">
        <v>330.2</v>
      </c>
      <c r="M33" s="19">
        <v>0</v>
      </c>
      <c r="N33" s="19">
        <v>0</v>
      </c>
      <c r="O33" s="19">
        <v>0</v>
      </c>
      <c r="P33" s="19">
        <v>0</v>
      </c>
      <c r="Q33" s="21">
        <v>634.4</v>
      </c>
      <c r="R33" s="16">
        <v>0</v>
      </c>
      <c r="S33" s="22">
        <f>Q33:Q79+R33:R79</f>
        <v>634.4</v>
      </c>
      <c r="T33" s="15">
        <f>I33:I79+J33:J79+K33:K79</f>
        <v>54.7</v>
      </c>
      <c r="U33" s="22">
        <f t="shared" si="1"/>
        <v>1019.3</v>
      </c>
      <c r="V33" s="23">
        <v>634.9</v>
      </c>
      <c r="W33" s="24">
        <v>4096</v>
      </c>
      <c r="X33" s="25">
        <v>6.8</v>
      </c>
      <c r="Y33" s="26"/>
      <c r="Z33" s="5"/>
      <c r="AA33" s="27" t="s">
        <v>2</v>
      </c>
      <c r="AB33" s="28" t="s">
        <v>3</v>
      </c>
      <c r="AC33" s="28" t="s">
        <v>4</v>
      </c>
      <c r="AD33" s="27" t="s">
        <v>5</v>
      </c>
      <c r="AE33" s="15"/>
      <c r="AF33" s="28">
        <v>560</v>
      </c>
      <c r="AG33" s="28"/>
      <c r="AH33" s="28"/>
      <c r="AI33" s="24" t="s">
        <v>22</v>
      </c>
      <c r="AJ33" s="15" t="s">
        <v>7</v>
      </c>
      <c r="AK33" s="24" t="s">
        <v>17</v>
      </c>
      <c r="AL33" s="31" t="s">
        <v>9</v>
      </c>
      <c r="AM33" s="32">
        <v>1448</v>
      </c>
      <c r="AN33" s="15">
        <v>107</v>
      </c>
      <c r="AO33" s="15">
        <v>28</v>
      </c>
      <c r="AP33" s="15">
        <v>78</v>
      </c>
      <c r="AQ33" s="15">
        <v>0</v>
      </c>
      <c r="AR33" s="15">
        <v>778</v>
      </c>
      <c r="AS33" s="15">
        <v>3</v>
      </c>
      <c r="AT33" s="15">
        <v>4</v>
      </c>
      <c r="AU33" s="39">
        <f t="shared" ref="AU33:AU46" si="3">AT33+AS33+AR33+AQ33+AP33+AO33+AN33</f>
        <v>998</v>
      </c>
      <c r="AV33" s="34">
        <v>34</v>
      </c>
      <c r="AW33" s="35" t="s">
        <v>10</v>
      </c>
      <c r="AX33" s="35" t="s">
        <v>4</v>
      </c>
      <c r="AY33" s="35" t="s">
        <v>11</v>
      </c>
      <c r="AZ33" s="36">
        <v>220</v>
      </c>
      <c r="BA33" s="35">
        <v>4</v>
      </c>
      <c r="BB33" s="35">
        <v>12</v>
      </c>
      <c r="BC33" s="35"/>
      <c r="BD33" s="37"/>
      <c r="BE33" s="35"/>
    </row>
    <row r="34" spans="1:57" ht="11.25" customHeight="1">
      <c r="A34" s="13">
        <v>29</v>
      </c>
      <c r="B34" s="24" t="s">
        <v>21</v>
      </c>
      <c r="C34" s="14" t="s">
        <v>31</v>
      </c>
      <c r="D34" s="13">
        <v>1964</v>
      </c>
      <c r="E34" s="13">
        <v>4</v>
      </c>
      <c r="F34" s="13">
        <v>3</v>
      </c>
      <c r="G34" s="13">
        <v>48</v>
      </c>
      <c r="H34" s="15">
        <v>0</v>
      </c>
      <c r="I34" s="16">
        <v>168.7</v>
      </c>
      <c r="J34" s="17">
        <v>0</v>
      </c>
      <c r="K34" s="17">
        <v>0</v>
      </c>
      <c r="L34" s="18">
        <v>687</v>
      </c>
      <c r="M34" s="19">
        <v>439</v>
      </c>
      <c r="N34" s="19">
        <v>0</v>
      </c>
      <c r="O34" s="19">
        <v>0</v>
      </c>
      <c r="P34" s="19">
        <v>0</v>
      </c>
      <c r="Q34" s="21">
        <v>2001.8</v>
      </c>
      <c r="R34" s="16">
        <v>247.4</v>
      </c>
      <c r="S34" s="22">
        <f>Q34:Q79+R34:R79</f>
        <v>2249.1999999999998</v>
      </c>
      <c r="T34" s="15">
        <f>I34:I79+J34:J79+K34:K79</f>
        <v>168.7</v>
      </c>
      <c r="U34" s="22">
        <f>I34+M34+Q34+R34</f>
        <v>2856.9</v>
      </c>
      <c r="V34" s="23">
        <v>2001.1</v>
      </c>
      <c r="W34" s="24">
        <v>10374</v>
      </c>
      <c r="X34" s="25">
        <v>12.6</v>
      </c>
      <c r="Y34" s="26"/>
      <c r="Z34" s="5"/>
      <c r="AA34" s="27" t="s">
        <v>2</v>
      </c>
      <c r="AB34" s="28" t="s">
        <v>3</v>
      </c>
      <c r="AC34" s="28" t="s">
        <v>4</v>
      </c>
      <c r="AD34" s="27" t="s">
        <v>5</v>
      </c>
      <c r="AE34" s="15"/>
      <c r="AF34" s="28">
        <v>888</v>
      </c>
      <c r="AG34" s="28"/>
      <c r="AH34" s="28"/>
      <c r="AI34" s="24" t="s">
        <v>13</v>
      </c>
      <c r="AJ34" s="15" t="s">
        <v>7</v>
      </c>
      <c r="AK34" s="24" t="s">
        <v>17</v>
      </c>
      <c r="AL34" s="31" t="s">
        <v>9</v>
      </c>
      <c r="AM34" s="32">
        <v>2369</v>
      </c>
      <c r="AN34" s="15">
        <v>126</v>
      </c>
      <c r="AO34" s="15">
        <v>15</v>
      </c>
      <c r="AP34" s="15">
        <v>98</v>
      </c>
      <c r="AQ34" s="15">
        <v>0</v>
      </c>
      <c r="AR34" s="15">
        <v>910</v>
      </c>
      <c r="AS34" s="15">
        <v>530</v>
      </c>
      <c r="AT34" s="15">
        <v>3</v>
      </c>
      <c r="AU34" s="33">
        <f t="shared" si="3"/>
        <v>1682</v>
      </c>
      <c r="AV34" s="34">
        <v>100</v>
      </c>
      <c r="AW34" s="35" t="s">
        <v>15</v>
      </c>
      <c r="AX34" s="35" t="s">
        <v>4</v>
      </c>
      <c r="AY34" s="35" t="s">
        <v>11</v>
      </c>
      <c r="AZ34" s="36">
        <v>931</v>
      </c>
      <c r="BA34" s="35">
        <v>8</v>
      </c>
      <c r="BB34" s="35">
        <v>25</v>
      </c>
      <c r="BC34" s="35">
        <v>15</v>
      </c>
      <c r="BD34" s="37"/>
      <c r="BE34" s="35"/>
    </row>
    <row r="35" spans="1:57" ht="11.25" customHeight="1">
      <c r="A35" s="13">
        <v>30</v>
      </c>
      <c r="B35" s="24" t="s">
        <v>21</v>
      </c>
      <c r="C35" s="14">
        <v>4</v>
      </c>
      <c r="D35" s="13">
        <v>1964</v>
      </c>
      <c r="E35" s="13">
        <v>4</v>
      </c>
      <c r="F35" s="13">
        <v>3</v>
      </c>
      <c r="G35" s="13">
        <v>36</v>
      </c>
      <c r="H35" s="15">
        <v>0</v>
      </c>
      <c r="I35" s="16">
        <v>132</v>
      </c>
      <c r="J35" s="17">
        <v>0</v>
      </c>
      <c r="K35" s="17">
        <v>0</v>
      </c>
      <c r="L35" s="18"/>
      <c r="M35" s="19">
        <v>0</v>
      </c>
      <c r="N35" s="19">
        <v>0</v>
      </c>
      <c r="O35" s="19">
        <v>0</v>
      </c>
      <c r="P35" s="19">
        <v>0</v>
      </c>
      <c r="Q35" s="21">
        <v>1500.1</v>
      </c>
      <c r="R35" s="16">
        <v>1009.5</v>
      </c>
      <c r="S35" s="22">
        <f>Q35:Q79+R35:R79</f>
        <v>2509.6</v>
      </c>
      <c r="T35" s="15">
        <f>I35:I79+J35:J79+K35:K79</f>
        <v>132</v>
      </c>
      <c r="U35" s="22">
        <f t="shared" si="1"/>
        <v>2641.6</v>
      </c>
      <c r="V35" s="23">
        <v>1500.1</v>
      </c>
      <c r="W35" s="24">
        <v>8500</v>
      </c>
      <c r="X35" s="25">
        <v>12.5</v>
      </c>
      <c r="Y35" s="26"/>
      <c r="Z35" s="5"/>
      <c r="AA35" s="27" t="s">
        <v>2</v>
      </c>
      <c r="AB35" s="28" t="s">
        <v>3</v>
      </c>
      <c r="AC35" s="28" t="s">
        <v>4</v>
      </c>
      <c r="AD35" s="27" t="s">
        <v>5</v>
      </c>
      <c r="AE35" s="15"/>
      <c r="AF35" s="28">
        <v>885</v>
      </c>
      <c r="AG35" s="28"/>
      <c r="AH35" s="28"/>
      <c r="AI35" s="24" t="s">
        <v>13</v>
      </c>
      <c r="AJ35" s="15" t="s">
        <v>7</v>
      </c>
      <c r="AK35" s="24" t="s">
        <v>17</v>
      </c>
      <c r="AL35" s="31" t="s">
        <v>9</v>
      </c>
      <c r="AM35" s="32">
        <v>2246</v>
      </c>
      <c r="AN35" s="15">
        <v>150</v>
      </c>
      <c r="AO35" s="15">
        <v>30</v>
      </c>
      <c r="AP35" s="15">
        <v>125</v>
      </c>
      <c r="AQ35" s="15">
        <v>0</v>
      </c>
      <c r="AR35" s="15">
        <v>1223</v>
      </c>
      <c r="AS35" s="15">
        <v>0</v>
      </c>
      <c r="AT35" s="15">
        <v>21</v>
      </c>
      <c r="AU35" s="33">
        <f t="shared" si="3"/>
        <v>1549</v>
      </c>
      <c r="AV35" s="34">
        <v>58</v>
      </c>
      <c r="AW35" s="35" t="s">
        <v>15</v>
      </c>
      <c r="AX35" s="35" t="s">
        <v>4</v>
      </c>
      <c r="AY35" s="35" t="s">
        <v>11</v>
      </c>
      <c r="AZ35" s="36">
        <v>426</v>
      </c>
      <c r="BA35" s="35">
        <v>5</v>
      </c>
      <c r="BB35" s="35">
        <v>24</v>
      </c>
      <c r="BC35" s="35">
        <v>7</v>
      </c>
      <c r="BD35" s="37"/>
      <c r="BE35" s="35"/>
    </row>
    <row r="36" spans="1:57" ht="11.25" customHeight="1">
      <c r="A36" s="13">
        <v>31</v>
      </c>
      <c r="B36" s="24" t="s">
        <v>21</v>
      </c>
      <c r="C36" s="14">
        <v>6</v>
      </c>
      <c r="D36" s="13">
        <v>1959</v>
      </c>
      <c r="E36" s="13">
        <v>3</v>
      </c>
      <c r="F36" s="13">
        <v>4</v>
      </c>
      <c r="G36" s="13">
        <v>30</v>
      </c>
      <c r="H36" s="15">
        <v>0</v>
      </c>
      <c r="I36" s="16">
        <v>197.2</v>
      </c>
      <c r="J36" s="17">
        <v>0</v>
      </c>
      <c r="K36" s="17">
        <v>0</v>
      </c>
      <c r="L36" s="18"/>
      <c r="M36" s="19">
        <v>0</v>
      </c>
      <c r="N36" s="19">
        <v>0</v>
      </c>
      <c r="O36" s="19">
        <v>0</v>
      </c>
      <c r="P36" s="19">
        <v>0</v>
      </c>
      <c r="Q36" s="21">
        <v>1555.9</v>
      </c>
      <c r="R36" s="16">
        <v>330.6</v>
      </c>
      <c r="S36" s="22">
        <f>Q36:Q79+R36:R79</f>
        <v>1886.5</v>
      </c>
      <c r="T36" s="15">
        <f>I36:I79+J36:J79+K36:K79</f>
        <v>197.2</v>
      </c>
      <c r="U36" s="22">
        <f t="shared" si="1"/>
        <v>2083.7000000000003</v>
      </c>
      <c r="V36" s="23">
        <v>1554.8</v>
      </c>
      <c r="W36" s="24">
        <v>10644</v>
      </c>
      <c r="X36" s="25">
        <v>12</v>
      </c>
      <c r="Y36" s="26"/>
      <c r="Z36" s="5"/>
      <c r="AA36" s="27" t="s">
        <v>2</v>
      </c>
      <c r="AB36" s="28" t="s">
        <v>3</v>
      </c>
      <c r="AC36" s="28" t="s">
        <v>4</v>
      </c>
      <c r="AD36" s="27" t="s">
        <v>5</v>
      </c>
      <c r="AE36" s="15"/>
      <c r="AF36" s="28">
        <v>1121</v>
      </c>
      <c r="AG36" s="28"/>
      <c r="AH36" s="28"/>
      <c r="AI36" s="24" t="s">
        <v>13</v>
      </c>
      <c r="AJ36" s="15" t="s">
        <v>7</v>
      </c>
      <c r="AK36" s="24" t="s">
        <v>17</v>
      </c>
      <c r="AL36" s="31" t="s">
        <v>9</v>
      </c>
      <c r="AM36" s="32">
        <v>1756</v>
      </c>
      <c r="AN36" s="15">
        <v>178</v>
      </c>
      <c r="AO36" s="15">
        <v>0</v>
      </c>
      <c r="AP36" s="15">
        <v>148</v>
      </c>
      <c r="AQ36" s="15">
        <v>0</v>
      </c>
      <c r="AR36" s="15">
        <v>393</v>
      </c>
      <c r="AS36" s="15">
        <v>0</v>
      </c>
      <c r="AT36" s="15">
        <v>150</v>
      </c>
      <c r="AU36" s="33">
        <f t="shared" si="3"/>
        <v>869</v>
      </c>
      <c r="AV36" s="34">
        <v>63</v>
      </c>
      <c r="AW36" s="35" t="s">
        <v>10</v>
      </c>
      <c r="AX36" s="35" t="s">
        <v>4</v>
      </c>
      <c r="AY36" s="35" t="s">
        <v>11</v>
      </c>
      <c r="AZ36" s="36">
        <v>660</v>
      </c>
      <c r="BA36" s="35">
        <v>3</v>
      </c>
      <c r="BB36" s="35">
        <v>14</v>
      </c>
      <c r="BC36" s="35">
        <v>13</v>
      </c>
      <c r="BD36" s="37"/>
      <c r="BE36" s="35"/>
    </row>
    <row r="37" spans="1:57" ht="11.25" customHeight="1">
      <c r="A37" s="13">
        <v>32</v>
      </c>
      <c r="B37" s="24" t="s">
        <v>21</v>
      </c>
      <c r="C37" s="14">
        <v>7</v>
      </c>
      <c r="D37" s="13">
        <v>1967</v>
      </c>
      <c r="E37" s="13">
        <v>5</v>
      </c>
      <c r="F37" s="13">
        <v>4</v>
      </c>
      <c r="G37" s="13">
        <v>79</v>
      </c>
      <c r="H37" s="15">
        <v>0</v>
      </c>
      <c r="I37" s="16">
        <v>316.2</v>
      </c>
      <c r="J37" s="17">
        <v>0</v>
      </c>
      <c r="K37" s="17">
        <v>0</v>
      </c>
      <c r="L37" s="18">
        <v>712.3</v>
      </c>
      <c r="M37" s="19">
        <v>0</v>
      </c>
      <c r="N37" s="19">
        <v>0</v>
      </c>
      <c r="O37" s="19">
        <v>0</v>
      </c>
      <c r="P37" s="19">
        <v>0</v>
      </c>
      <c r="Q37" s="21">
        <v>3127.7</v>
      </c>
      <c r="R37" s="16">
        <v>407.4</v>
      </c>
      <c r="S37" s="22">
        <f>Q37:Q79+R37:R79</f>
        <v>3535.1</v>
      </c>
      <c r="T37" s="15">
        <f>I37:I79+J37:J79+K37:K79</f>
        <v>316.2</v>
      </c>
      <c r="U37" s="22">
        <f t="shared" si="1"/>
        <v>4563.5999999999995</v>
      </c>
      <c r="V37" s="23">
        <v>3127.9</v>
      </c>
      <c r="W37" s="24">
        <v>15351</v>
      </c>
      <c r="X37" s="25">
        <v>15</v>
      </c>
      <c r="Y37" s="26"/>
      <c r="Z37" s="5"/>
      <c r="AA37" s="27" t="s">
        <v>2</v>
      </c>
      <c r="AB37" s="28" t="s">
        <v>3</v>
      </c>
      <c r="AC37" s="28" t="s">
        <v>4</v>
      </c>
      <c r="AD37" s="27" t="s">
        <v>5</v>
      </c>
      <c r="AE37" s="15">
        <v>957</v>
      </c>
      <c r="AF37" s="28"/>
      <c r="AG37" s="28"/>
      <c r="AH37" s="28"/>
      <c r="AI37" s="24" t="s">
        <v>32</v>
      </c>
      <c r="AJ37" s="15" t="s">
        <v>7</v>
      </c>
      <c r="AK37" s="24" t="s">
        <v>14</v>
      </c>
      <c r="AL37" s="31" t="s">
        <v>9</v>
      </c>
      <c r="AM37" s="32">
        <v>3182</v>
      </c>
      <c r="AN37" s="15">
        <v>240</v>
      </c>
      <c r="AO37" s="15">
        <v>50</v>
      </c>
      <c r="AP37" s="15">
        <v>250</v>
      </c>
      <c r="AQ37" s="15">
        <v>0</v>
      </c>
      <c r="AR37" s="15">
        <v>1559</v>
      </c>
      <c r="AS37" s="15">
        <v>110</v>
      </c>
      <c r="AT37" s="15">
        <v>96</v>
      </c>
      <c r="AU37" s="33">
        <f t="shared" si="3"/>
        <v>2305</v>
      </c>
      <c r="AV37" s="34">
        <v>139</v>
      </c>
      <c r="AW37" s="35" t="s">
        <v>15</v>
      </c>
      <c r="AX37" s="9" t="s">
        <v>16</v>
      </c>
      <c r="AY37" s="35" t="s">
        <v>11</v>
      </c>
      <c r="AZ37" s="36">
        <v>1183</v>
      </c>
      <c r="BA37" s="35">
        <v>10</v>
      </c>
      <c r="BB37" s="35">
        <v>60</v>
      </c>
      <c r="BC37" s="35">
        <v>9</v>
      </c>
      <c r="BD37" s="37"/>
      <c r="BE37" s="35"/>
    </row>
    <row r="38" spans="1:57" ht="12.75">
      <c r="A38" s="13">
        <v>33</v>
      </c>
      <c r="B38" s="13" t="s">
        <v>21</v>
      </c>
      <c r="C38" s="14">
        <v>8</v>
      </c>
      <c r="D38" s="13">
        <v>1968</v>
      </c>
      <c r="E38" s="13">
        <v>3</v>
      </c>
      <c r="F38" s="13">
        <v>4</v>
      </c>
      <c r="G38" s="13">
        <v>26</v>
      </c>
      <c r="H38" s="15">
        <v>0</v>
      </c>
      <c r="I38" s="16">
        <v>191.4</v>
      </c>
      <c r="J38" s="17">
        <v>0</v>
      </c>
      <c r="K38" s="17">
        <v>0</v>
      </c>
      <c r="L38" s="18">
        <v>601.4</v>
      </c>
      <c r="M38" s="19">
        <v>0</v>
      </c>
      <c r="N38" s="19">
        <v>0</v>
      </c>
      <c r="O38" s="19">
        <v>0</v>
      </c>
      <c r="P38" s="19">
        <v>0</v>
      </c>
      <c r="Q38" s="21">
        <v>1599.4</v>
      </c>
      <c r="R38" s="16">
        <v>334.4</v>
      </c>
      <c r="S38" s="22">
        <f>Q38:Q79+R38:R79</f>
        <v>1933.8000000000002</v>
      </c>
      <c r="T38" s="15">
        <f>I38:I79+J38:J79+K38:K79</f>
        <v>191.4</v>
      </c>
      <c r="U38" s="22">
        <f t="shared" si="1"/>
        <v>2726.6</v>
      </c>
      <c r="V38" s="23">
        <v>1599.4</v>
      </c>
      <c r="W38" s="24">
        <v>10798</v>
      </c>
      <c r="X38" s="25">
        <v>10</v>
      </c>
      <c r="Y38" s="26"/>
      <c r="Z38" s="5"/>
      <c r="AA38" s="27" t="s">
        <v>2</v>
      </c>
      <c r="AB38" s="28" t="s">
        <v>3</v>
      </c>
      <c r="AC38" s="28" t="s">
        <v>4</v>
      </c>
      <c r="AD38" s="27" t="s">
        <v>5</v>
      </c>
      <c r="AE38" s="15"/>
      <c r="AF38" s="28">
        <v>1069</v>
      </c>
      <c r="AG38" s="28"/>
      <c r="AH38" s="28"/>
      <c r="AI38" s="24" t="s">
        <v>13</v>
      </c>
      <c r="AJ38" s="15" t="s">
        <v>7</v>
      </c>
      <c r="AK38" s="24" t="s">
        <v>17</v>
      </c>
      <c r="AL38" s="31" t="s">
        <v>9</v>
      </c>
      <c r="AM38" s="32">
        <v>2404</v>
      </c>
      <c r="AN38" s="15">
        <v>232</v>
      </c>
      <c r="AO38" s="15">
        <v>0</v>
      </c>
      <c r="AP38" s="15">
        <v>148</v>
      </c>
      <c r="AQ38" s="15">
        <v>0</v>
      </c>
      <c r="AR38" s="15">
        <v>1100</v>
      </c>
      <c r="AS38" s="15">
        <v>78</v>
      </c>
      <c r="AT38" s="15">
        <v>0</v>
      </c>
      <c r="AU38" s="33">
        <f t="shared" si="3"/>
        <v>1558</v>
      </c>
      <c r="AV38" s="34">
        <v>63</v>
      </c>
      <c r="AW38" s="35" t="s">
        <v>10</v>
      </c>
      <c r="AX38" s="9" t="s">
        <v>16</v>
      </c>
      <c r="AY38" s="35" t="s">
        <v>11</v>
      </c>
      <c r="AZ38" s="36">
        <v>1194</v>
      </c>
      <c r="BA38" s="35">
        <v>4</v>
      </c>
      <c r="BB38" s="35">
        <v>10</v>
      </c>
      <c r="BC38" s="35">
        <v>12</v>
      </c>
      <c r="BD38" s="37"/>
      <c r="BE38" s="35"/>
    </row>
    <row r="39" spans="1:57" ht="11.25" customHeight="1">
      <c r="A39" s="13">
        <v>34</v>
      </c>
      <c r="B39" s="13" t="s">
        <v>21</v>
      </c>
      <c r="C39" s="14">
        <v>9</v>
      </c>
      <c r="D39" s="13">
        <v>1953</v>
      </c>
      <c r="E39" s="13">
        <v>3</v>
      </c>
      <c r="F39" s="13">
        <v>2</v>
      </c>
      <c r="G39" s="13">
        <v>51</v>
      </c>
      <c r="H39" s="15">
        <v>0</v>
      </c>
      <c r="I39" s="16">
        <v>87.2</v>
      </c>
      <c r="J39" s="17">
        <v>377.1</v>
      </c>
      <c r="K39" s="17">
        <v>0</v>
      </c>
      <c r="L39" s="18">
        <v>434.1</v>
      </c>
      <c r="M39" s="19">
        <v>0</v>
      </c>
      <c r="N39" s="19">
        <v>0</v>
      </c>
      <c r="O39" s="19">
        <v>0</v>
      </c>
      <c r="P39" s="19">
        <v>0</v>
      </c>
      <c r="Q39" s="21">
        <v>1105.0899999999999</v>
      </c>
      <c r="R39" s="16">
        <v>58.6</v>
      </c>
      <c r="S39" s="22">
        <f>Q39:Q79+R39:R79</f>
        <v>1163.6899999999998</v>
      </c>
      <c r="T39" s="15">
        <f>I39:I79+J39:J79+K39:K79</f>
        <v>464.3</v>
      </c>
      <c r="U39" s="22">
        <f t="shared" si="1"/>
        <v>2062.09</v>
      </c>
      <c r="V39" s="23">
        <v>1105</v>
      </c>
      <c r="W39" s="24">
        <v>6750</v>
      </c>
      <c r="X39" s="25">
        <v>9.9</v>
      </c>
      <c r="Y39" s="26"/>
      <c r="Z39" s="5"/>
      <c r="AA39" s="27" t="s">
        <v>2</v>
      </c>
      <c r="AB39" s="28" t="s">
        <v>3</v>
      </c>
      <c r="AC39" s="28" t="s">
        <v>4</v>
      </c>
      <c r="AD39" s="27" t="s">
        <v>5</v>
      </c>
      <c r="AE39" s="15"/>
      <c r="AF39" s="28">
        <v>654</v>
      </c>
      <c r="AG39" s="28"/>
      <c r="AH39" s="28"/>
      <c r="AI39" s="24" t="s">
        <v>13</v>
      </c>
      <c r="AJ39" s="15" t="s">
        <v>7</v>
      </c>
      <c r="AK39" s="24" t="s">
        <v>17</v>
      </c>
      <c r="AL39" s="25" t="s">
        <v>19</v>
      </c>
      <c r="AM39" s="32">
        <v>1712</v>
      </c>
      <c r="AN39" s="15">
        <v>0</v>
      </c>
      <c r="AO39" s="15">
        <v>0</v>
      </c>
      <c r="AP39" s="15">
        <v>74</v>
      </c>
      <c r="AQ39" s="15">
        <v>0</v>
      </c>
      <c r="AR39" s="15">
        <v>1072</v>
      </c>
      <c r="AS39" s="15">
        <v>0</v>
      </c>
      <c r="AT39" s="15">
        <v>22</v>
      </c>
      <c r="AU39" s="48">
        <f t="shared" si="3"/>
        <v>1168</v>
      </c>
      <c r="AV39" s="34">
        <v>69</v>
      </c>
      <c r="AW39" s="35" t="s">
        <v>10</v>
      </c>
      <c r="AX39" s="35" t="s">
        <v>4</v>
      </c>
      <c r="AY39" s="35" t="s">
        <v>11</v>
      </c>
      <c r="AZ39" s="36">
        <v>36</v>
      </c>
      <c r="BA39" s="35">
        <v>38</v>
      </c>
      <c r="BB39" s="35">
        <v>12</v>
      </c>
      <c r="BC39" s="35">
        <v>1</v>
      </c>
      <c r="BD39" s="37"/>
      <c r="BE39" s="35"/>
    </row>
    <row r="40" spans="1:57" ht="10.5" customHeight="1">
      <c r="A40" s="13">
        <v>35</v>
      </c>
      <c r="B40" s="24" t="s">
        <v>33</v>
      </c>
      <c r="C40" s="14">
        <v>30</v>
      </c>
      <c r="D40" s="13">
        <v>1961</v>
      </c>
      <c r="E40" s="13">
        <v>3</v>
      </c>
      <c r="F40" s="13">
        <v>2</v>
      </c>
      <c r="G40" s="13">
        <v>45</v>
      </c>
      <c r="H40" s="15">
        <v>0</v>
      </c>
      <c r="I40" s="16">
        <v>128.1</v>
      </c>
      <c r="J40" s="17">
        <v>0</v>
      </c>
      <c r="K40" s="17">
        <v>0</v>
      </c>
      <c r="L40" s="18">
        <v>446.5</v>
      </c>
      <c r="M40" s="19">
        <v>0</v>
      </c>
      <c r="N40" s="19">
        <v>0</v>
      </c>
      <c r="O40" s="19">
        <v>0</v>
      </c>
      <c r="P40" s="19">
        <v>0</v>
      </c>
      <c r="Q40" s="21">
        <v>1030.8</v>
      </c>
      <c r="R40" s="16">
        <v>354</v>
      </c>
      <c r="S40" s="22">
        <f>Q40:Q79+R40:R79</f>
        <v>1384.8</v>
      </c>
      <c r="T40" s="15">
        <f>I40:I79+J40:J79+K40:K79</f>
        <v>128.1</v>
      </c>
      <c r="U40" s="22">
        <f t="shared" si="1"/>
        <v>1959.4</v>
      </c>
      <c r="V40" s="23">
        <v>1030.8</v>
      </c>
      <c r="W40" s="24">
        <v>5055</v>
      </c>
      <c r="X40" s="25">
        <v>8.5</v>
      </c>
      <c r="Y40" s="26"/>
      <c r="Z40" s="5"/>
      <c r="AA40" s="27" t="s">
        <v>2</v>
      </c>
      <c r="AB40" s="28" t="s">
        <v>3</v>
      </c>
      <c r="AC40" s="28" t="s">
        <v>4</v>
      </c>
      <c r="AD40" s="27" t="s">
        <v>5</v>
      </c>
      <c r="AE40" s="15"/>
      <c r="AF40" s="28">
        <v>772</v>
      </c>
      <c r="AG40" s="28"/>
      <c r="AH40" s="28"/>
      <c r="AI40" s="24" t="s">
        <v>13</v>
      </c>
      <c r="AJ40" s="15" t="s">
        <v>7</v>
      </c>
      <c r="AK40" s="24" t="s">
        <v>17</v>
      </c>
      <c r="AL40" s="25" t="s">
        <v>19</v>
      </c>
      <c r="AM40" s="32">
        <v>1791</v>
      </c>
      <c r="AN40" s="15">
        <v>150</v>
      </c>
      <c r="AO40" s="15">
        <v>3</v>
      </c>
      <c r="AP40" s="15">
        <v>114</v>
      </c>
      <c r="AQ40" s="15">
        <v>0</v>
      </c>
      <c r="AR40" s="15">
        <v>916</v>
      </c>
      <c r="AS40" s="15">
        <v>8</v>
      </c>
      <c r="AT40" s="15">
        <v>6</v>
      </c>
      <c r="AU40" s="33">
        <f t="shared" si="3"/>
        <v>1197</v>
      </c>
      <c r="AV40" s="34">
        <v>66</v>
      </c>
      <c r="AW40" s="35" t="s">
        <v>15</v>
      </c>
      <c r="AX40" s="35" t="s">
        <v>4</v>
      </c>
      <c r="AY40" s="35" t="s">
        <v>11</v>
      </c>
      <c r="AZ40" s="36">
        <v>70</v>
      </c>
      <c r="BA40" s="35">
        <v>34</v>
      </c>
      <c r="BB40" s="35">
        <v>5</v>
      </c>
      <c r="BC40" s="35">
        <v>6</v>
      </c>
      <c r="BD40" s="37"/>
      <c r="BE40" s="35"/>
    </row>
    <row r="41" spans="1:57" ht="12" customHeight="1">
      <c r="A41" s="13">
        <v>36</v>
      </c>
      <c r="B41" s="24" t="s">
        <v>33</v>
      </c>
      <c r="C41" s="14">
        <v>21</v>
      </c>
      <c r="D41" s="13">
        <v>1980</v>
      </c>
      <c r="E41" s="13">
        <v>5</v>
      </c>
      <c r="F41" s="13">
        <v>6</v>
      </c>
      <c r="G41" s="13">
        <v>100</v>
      </c>
      <c r="H41" s="15">
        <v>0</v>
      </c>
      <c r="I41" s="16">
        <v>447.2</v>
      </c>
      <c r="J41" s="17">
        <v>0</v>
      </c>
      <c r="K41" s="17">
        <v>0</v>
      </c>
      <c r="L41" s="18">
        <v>1036.8</v>
      </c>
      <c r="M41" s="19">
        <v>0</v>
      </c>
      <c r="N41" s="19">
        <v>0</v>
      </c>
      <c r="O41" s="19">
        <v>0</v>
      </c>
      <c r="P41" s="19">
        <v>0</v>
      </c>
      <c r="Q41" s="21">
        <v>4495.7</v>
      </c>
      <c r="R41" s="16">
        <v>0</v>
      </c>
      <c r="S41" s="22">
        <f>Q41:Q79+R41:R79</f>
        <v>4495.7</v>
      </c>
      <c r="T41" s="15">
        <f>I41:I79+J41:J79+K41:K79</f>
        <v>447.2</v>
      </c>
      <c r="U41" s="22">
        <f t="shared" si="1"/>
        <v>5979.7</v>
      </c>
      <c r="V41" s="23">
        <v>4495.7</v>
      </c>
      <c r="W41" s="24">
        <v>22883</v>
      </c>
      <c r="X41" s="25">
        <v>15.6</v>
      </c>
      <c r="Y41" s="26"/>
      <c r="Z41" s="5"/>
      <c r="AA41" s="27" t="s">
        <v>2</v>
      </c>
      <c r="AB41" s="28" t="s">
        <v>3</v>
      </c>
      <c r="AC41" s="28" t="s">
        <v>4</v>
      </c>
      <c r="AD41" s="27" t="s">
        <v>5</v>
      </c>
      <c r="AE41" s="15">
        <v>1377</v>
      </c>
      <c r="AF41" s="28"/>
      <c r="AG41" s="28"/>
      <c r="AH41" s="28"/>
      <c r="AI41" s="24" t="s">
        <v>13</v>
      </c>
      <c r="AJ41" s="15" t="s">
        <v>7</v>
      </c>
      <c r="AK41" s="24" t="s">
        <v>14</v>
      </c>
      <c r="AL41" s="25" t="s">
        <v>19</v>
      </c>
      <c r="AM41" s="32">
        <v>4793</v>
      </c>
      <c r="AN41" s="15">
        <v>248</v>
      </c>
      <c r="AO41" s="15">
        <v>93</v>
      </c>
      <c r="AP41" s="15">
        <v>210</v>
      </c>
      <c r="AQ41" s="15">
        <v>0</v>
      </c>
      <c r="AR41" s="15">
        <v>2558</v>
      </c>
      <c r="AS41" s="15">
        <v>140</v>
      </c>
      <c r="AT41" s="15">
        <v>280</v>
      </c>
      <c r="AU41" s="39">
        <f t="shared" si="3"/>
        <v>3529</v>
      </c>
      <c r="AV41" s="34">
        <v>233</v>
      </c>
      <c r="AW41" s="35" t="s">
        <v>15</v>
      </c>
      <c r="AX41" s="35" t="s">
        <v>16</v>
      </c>
      <c r="AY41" s="35" t="s">
        <v>11</v>
      </c>
      <c r="AZ41" s="36">
        <v>1070</v>
      </c>
      <c r="BA41" s="35">
        <v>15</v>
      </c>
      <c r="BB41" s="35">
        <v>60</v>
      </c>
      <c r="BC41" s="35">
        <v>25</v>
      </c>
      <c r="BD41" s="37"/>
      <c r="BE41" s="35"/>
    </row>
    <row r="42" spans="1:57" ht="11.25" customHeight="1">
      <c r="A42" s="13">
        <v>37</v>
      </c>
      <c r="B42" s="24" t="s">
        <v>33</v>
      </c>
      <c r="C42" s="14">
        <v>23</v>
      </c>
      <c r="D42" s="13">
        <v>1980</v>
      </c>
      <c r="E42" s="13">
        <v>5</v>
      </c>
      <c r="F42" s="13">
        <v>6</v>
      </c>
      <c r="G42" s="13">
        <v>98</v>
      </c>
      <c r="H42" s="15">
        <v>0</v>
      </c>
      <c r="I42" s="16">
        <v>453.4</v>
      </c>
      <c r="J42" s="17">
        <v>0</v>
      </c>
      <c r="K42" s="17">
        <v>0</v>
      </c>
      <c r="L42" s="18">
        <v>569.9</v>
      </c>
      <c r="M42" s="19">
        <v>0</v>
      </c>
      <c r="N42" s="19">
        <v>0</v>
      </c>
      <c r="O42" s="19">
        <v>0</v>
      </c>
      <c r="P42" s="19">
        <v>0</v>
      </c>
      <c r="Q42" s="21">
        <v>4000.1</v>
      </c>
      <c r="R42" s="16">
        <v>1385.5</v>
      </c>
      <c r="S42" s="22">
        <f>Q42:Q79+R42:R79</f>
        <v>5385.6</v>
      </c>
      <c r="T42" s="15">
        <f>I42:I79+J42:J79+K42:K79</f>
        <v>453.4</v>
      </c>
      <c r="U42" s="22">
        <f t="shared" si="1"/>
        <v>6408.9</v>
      </c>
      <c r="V42" s="23">
        <v>4000.1</v>
      </c>
      <c r="W42" s="24">
        <v>23969</v>
      </c>
      <c r="X42" s="25">
        <v>15.7</v>
      </c>
      <c r="Y42" s="26"/>
      <c r="Z42" s="5"/>
      <c r="AA42" s="27" t="s">
        <v>2</v>
      </c>
      <c r="AB42" s="28" t="s">
        <v>3</v>
      </c>
      <c r="AC42" s="28" t="s">
        <v>4</v>
      </c>
      <c r="AD42" s="27" t="s">
        <v>5</v>
      </c>
      <c r="AE42" s="15">
        <v>1372</v>
      </c>
      <c r="AF42" s="28"/>
      <c r="AG42" s="28"/>
      <c r="AH42" s="28"/>
      <c r="AI42" s="24" t="s">
        <v>13</v>
      </c>
      <c r="AJ42" s="15" t="s">
        <v>7</v>
      </c>
      <c r="AK42" s="24" t="s">
        <v>14</v>
      </c>
      <c r="AL42" s="25" t="s">
        <v>19</v>
      </c>
      <c r="AM42" s="32">
        <v>4176</v>
      </c>
      <c r="AN42" s="15">
        <v>300</v>
      </c>
      <c r="AO42" s="15">
        <v>75</v>
      </c>
      <c r="AP42" s="15">
        <v>186</v>
      </c>
      <c r="AQ42" s="15">
        <v>0</v>
      </c>
      <c r="AR42" s="15">
        <v>2094</v>
      </c>
      <c r="AS42" s="15">
        <v>0</v>
      </c>
      <c r="AT42" s="15">
        <v>267</v>
      </c>
      <c r="AU42" s="39">
        <f t="shared" si="3"/>
        <v>2922</v>
      </c>
      <c r="AV42" s="34">
        <v>193</v>
      </c>
      <c r="AW42" s="35" t="s">
        <v>15</v>
      </c>
      <c r="AX42" s="35" t="s">
        <v>4</v>
      </c>
      <c r="AY42" s="35" t="s">
        <v>11</v>
      </c>
      <c r="AZ42" s="36">
        <v>590</v>
      </c>
      <c r="BA42" s="35">
        <v>15</v>
      </c>
      <c r="BB42" s="35">
        <v>59</v>
      </c>
      <c r="BC42" s="35">
        <v>24</v>
      </c>
      <c r="BD42" s="37"/>
      <c r="BE42" s="35"/>
    </row>
    <row r="43" spans="1:57" ht="12" customHeight="1">
      <c r="A43" s="13">
        <v>38</v>
      </c>
      <c r="B43" s="24" t="s">
        <v>33</v>
      </c>
      <c r="C43" s="14">
        <v>28</v>
      </c>
      <c r="D43" s="13">
        <v>1965</v>
      </c>
      <c r="E43" s="13">
        <v>4</v>
      </c>
      <c r="F43" s="13">
        <v>3</v>
      </c>
      <c r="G43" s="13">
        <v>40</v>
      </c>
      <c r="H43" s="15">
        <v>0</v>
      </c>
      <c r="I43" s="16">
        <v>167.7</v>
      </c>
      <c r="J43" s="17">
        <v>331.5</v>
      </c>
      <c r="K43" s="17">
        <v>0</v>
      </c>
      <c r="L43" s="18"/>
      <c r="M43" s="19">
        <v>0</v>
      </c>
      <c r="N43" s="19">
        <v>0</v>
      </c>
      <c r="O43" s="19">
        <v>0</v>
      </c>
      <c r="P43" s="19">
        <v>0</v>
      </c>
      <c r="Q43" s="21">
        <v>1604.4</v>
      </c>
      <c r="R43" s="16">
        <v>426.9</v>
      </c>
      <c r="S43" s="22">
        <f>Q43:Q79+R43:R79</f>
        <v>2031.3000000000002</v>
      </c>
      <c r="T43" s="15">
        <f>I43:I79+J43:J79+K43:K79</f>
        <v>499.2</v>
      </c>
      <c r="U43" s="22">
        <f t="shared" si="1"/>
        <v>2530.5</v>
      </c>
      <c r="V43" s="23">
        <v>1605</v>
      </c>
      <c r="W43" s="24">
        <v>8522</v>
      </c>
      <c r="X43" s="25">
        <v>12.5</v>
      </c>
      <c r="Y43" s="26"/>
      <c r="Z43" s="5"/>
      <c r="AA43" s="27" t="s">
        <v>2</v>
      </c>
      <c r="AB43" s="28" t="s">
        <v>3</v>
      </c>
      <c r="AC43" s="28" t="s">
        <v>4</v>
      </c>
      <c r="AD43" s="27" t="s">
        <v>5</v>
      </c>
      <c r="AE43" s="15"/>
      <c r="AF43" s="28">
        <v>869</v>
      </c>
      <c r="AG43" s="28"/>
      <c r="AH43" s="28"/>
      <c r="AI43" s="24" t="s">
        <v>13</v>
      </c>
      <c r="AJ43" s="15" t="s">
        <v>7</v>
      </c>
      <c r="AK43" s="24" t="s">
        <v>17</v>
      </c>
      <c r="AL43" s="31" t="s">
        <v>9</v>
      </c>
      <c r="AM43" s="32">
        <v>2296</v>
      </c>
      <c r="AN43" s="15">
        <v>260</v>
      </c>
      <c r="AO43" s="15">
        <v>6</v>
      </c>
      <c r="AP43" s="15">
        <v>140</v>
      </c>
      <c r="AQ43" s="15">
        <v>0</v>
      </c>
      <c r="AR43" s="15">
        <v>1177</v>
      </c>
      <c r="AS43" s="15">
        <v>0</v>
      </c>
      <c r="AT43" s="15">
        <v>32</v>
      </c>
      <c r="AU43" s="39">
        <f t="shared" si="3"/>
        <v>1615</v>
      </c>
      <c r="AV43" s="34">
        <v>74</v>
      </c>
      <c r="AW43" s="35" t="s">
        <v>15</v>
      </c>
      <c r="AX43" s="35" t="s">
        <v>4</v>
      </c>
      <c r="AY43" s="35" t="s">
        <v>11</v>
      </c>
      <c r="AZ43" s="36">
        <v>500</v>
      </c>
      <c r="BA43" s="35">
        <v>5</v>
      </c>
      <c r="BB43" s="35">
        <v>21</v>
      </c>
      <c r="BC43" s="35">
        <v>14</v>
      </c>
      <c r="BD43" s="37"/>
      <c r="BE43" s="35"/>
    </row>
    <row r="44" spans="1:57" ht="11.25" customHeight="1">
      <c r="A44" s="13">
        <v>39</v>
      </c>
      <c r="B44" s="24" t="s">
        <v>33</v>
      </c>
      <c r="C44" s="14" t="s">
        <v>34</v>
      </c>
      <c r="D44" s="13">
        <v>1963</v>
      </c>
      <c r="E44" s="13">
        <v>4</v>
      </c>
      <c r="F44" s="13">
        <v>4</v>
      </c>
      <c r="G44" s="13">
        <v>60</v>
      </c>
      <c r="H44" s="15">
        <v>0</v>
      </c>
      <c r="I44" s="16">
        <v>225.9</v>
      </c>
      <c r="J44" s="17">
        <v>0</v>
      </c>
      <c r="K44" s="17">
        <v>0</v>
      </c>
      <c r="L44" s="18">
        <v>513</v>
      </c>
      <c r="M44" s="19">
        <v>0</v>
      </c>
      <c r="N44" s="19">
        <v>0</v>
      </c>
      <c r="O44" s="19">
        <v>0</v>
      </c>
      <c r="P44" s="19">
        <v>0</v>
      </c>
      <c r="Q44" s="21">
        <v>2300.4</v>
      </c>
      <c r="R44" s="16">
        <v>243.3</v>
      </c>
      <c r="S44" s="22">
        <f>Q44:Q79+R44:R79</f>
        <v>2543.7000000000003</v>
      </c>
      <c r="T44" s="15">
        <f>I44:I79+J44:J79+K44:K79</f>
        <v>225.9</v>
      </c>
      <c r="U44" s="22">
        <f t="shared" si="1"/>
        <v>3282.6000000000004</v>
      </c>
      <c r="V44" s="23">
        <v>2297.6999999999998</v>
      </c>
      <c r="W44" s="24">
        <v>12906</v>
      </c>
      <c r="X44" s="25">
        <v>13</v>
      </c>
      <c r="Y44" s="26"/>
      <c r="Z44" s="5"/>
      <c r="AA44" s="27" t="s">
        <v>2</v>
      </c>
      <c r="AB44" s="28" t="s">
        <v>3</v>
      </c>
      <c r="AC44" s="28" t="s">
        <v>4</v>
      </c>
      <c r="AD44" s="27" t="s">
        <v>5</v>
      </c>
      <c r="AE44" s="15"/>
      <c r="AF44" s="28">
        <v>1098</v>
      </c>
      <c r="AG44" s="28"/>
      <c r="AH44" s="28"/>
      <c r="AI44" s="24" t="s">
        <v>13</v>
      </c>
      <c r="AJ44" s="15" t="s">
        <v>7</v>
      </c>
      <c r="AK44" s="24" t="s">
        <v>17</v>
      </c>
      <c r="AL44" s="31" t="s">
        <v>9</v>
      </c>
      <c r="AM44" s="32">
        <v>3523</v>
      </c>
      <c r="AN44" s="15">
        <v>225</v>
      </c>
      <c r="AO44" s="15">
        <v>3</v>
      </c>
      <c r="AP44" s="15">
        <v>158</v>
      </c>
      <c r="AQ44" s="15">
        <v>0</v>
      </c>
      <c r="AR44" s="15">
        <v>2235</v>
      </c>
      <c r="AS44" s="15">
        <v>18</v>
      </c>
      <c r="AT44" s="15">
        <v>24</v>
      </c>
      <c r="AU44" s="33">
        <f t="shared" si="3"/>
        <v>2663</v>
      </c>
      <c r="AV44" s="34">
        <v>120</v>
      </c>
      <c r="AW44" s="35" t="s">
        <v>15</v>
      </c>
      <c r="AX44" s="35" t="s">
        <v>4</v>
      </c>
      <c r="AY44" s="35" t="s">
        <v>11</v>
      </c>
      <c r="AZ44" s="36">
        <v>1204</v>
      </c>
      <c r="BA44" s="35">
        <v>15</v>
      </c>
      <c r="BB44" s="35">
        <v>26</v>
      </c>
      <c r="BC44" s="35">
        <v>19</v>
      </c>
      <c r="BD44" s="37"/>
      <c r="BE44" s="35"/>
    </row>
    <row r="45" spans="1:57" ht="12" customHeight="1">
      <c r="A45" s="13">
        <v>40</v>
      </c>
      <c r="B45" s="15" t="s">
        <v>33</v>
      </c>
      <c r="C45" s="51">
        <v>32</v>
      </c>
      <c r="D45" s="19">
        <v>1971</v>
      </c>
      <c r="E45" s="28">
        <v>3</v>
      </c>
      <c r="F45" s="28">
        <v>1</v>
      </c>
      <c r="G45" s="28">
        <v>61</v>
      </c>
      <c r="H45" s="28">
        <v>0</v>
      </c>
      <c r="I45" s="17">
        <v>54.2</v>
      </c>
      <c r="J45" s="17">
        <v>416.9</v>
      </c>
      <c r="K45" s="17">
        <v>0</v>
      </c>
      <c r="L45" s="18">
        <v>0</v>
      </c>
      <c r="M45" s="20">
        <v>0</v>
      </c>
      <c r="N45" s="19">
        <v>0</v>
      </c>
      <c r="O45" s="19">
        <v>0</v>
      </c>
      <c r="P45" s="19">
        <v>0</v>
      </c>
      <c r="Q45" s="52">
        <v>1269.5</v>
      </c>
      <c r="R45" s="17">
        <v>0</v>
      </c>
      <c r="S45" s="28" t="e">
        <f>#REF!+#REF!</f>
        <v>#REF!</v>
      </c>
      <c r="T45" s="28" t="e">
        <f>#REF!+#REF!+#REF!</f>
        <v>#REF!</v>
      </c>
      <c r="U45" s="28">
        <f>I45+J45+K45+L45+Q45+R45</f>
        <v>1740.6</v>
      </c>
      <c r="V45" s="53">
        <v>1892.6</v>
      </c>
      <c r="W45" s="54">
        <v>7902</v>
      </c>
      <c r="X45" s="54">
        <v>8.1</v>
      </c>
      <c r="Y45" s="55"/>
      <c r="Z45" s="56" t="s">
        <v>35</v>
      </c>
      <c r="AA45" s="28" t="s">
        <v>36</v>
      </c>
      <c r="AB45" s="28" t="s">
        <v>5</v>
      </c>
      <c r="AC45" s="28" t="s">
        <v>4</v>
      </c>
      <c r="AD45" s="28" t="s">
        <v>5</v>
      </c>
      <c r="AE45" s="28"/>
      <c r="AF45" s="28"/>
      <c r="AG45" s="28"/>
      <c r="AH45" s="28">
        <v>1343</v>
      </c>
      <c r="AI45" s="28" t="s">
        <v>37</v>
      </c>
      <c r="AJ45" s="28" t="s">
        <v>7</v>
      </c>
      <c r="AK45" s="28" t="s">
        <v>38</v>
      </c>
      <c r="AL45" s="25" t="s">
        <v>19</v>
      </c>
      <c r="AM45" s="15"/>
      <c r="AN45" s="12"/>
      <c r="AO45" s="28"/>
      <c r="AP45" s="28">
        <v>176</v>
      </c>
      <c r="AQ45" s="28"/>
      <c r="AR45" s="28"/>
      <c r="AS45" s="28">
        <v>129.5</v>
      </c>
      <c r="AT45" s="28"/>
      <c r="AU45" s="57" t="e">
        <f>#REF!+#REF!+#REF!+#REF!+#REF!+#REF!+#REF!</f>
        <v>#REF!</v>
      </c>
      <c r="AV45" s="28">
        <v>262</v>
      </c>
      <c r="AW45" s="35" t="s">
        <v>15</v>
      </c>
      <c r="AX45" s="35" t="s">
        <v>4</v>
      </c>
      <c r="AY45" s="35" t="s">
        <v>11</v>
      </c>
      <c r="AZ45" s="36">
        <v>130</v>
      </c>
      <c r="BA45" s="35">
        <v>61</v>
      </c>
      <c r="BB45" s="35">
        <v>2</v>
      </c>
      <c r="BC45" s="35"/>
      <c r="BD45" s="37"/>
      <c r="BE45" s="35"/>
    </row>
    <row r="46" spans="1:57" ht="11.25" customHeight="1">
      <c r="A46" s="13">
        <v>41</v>
      </c>
      <c r="B46" s="24" t="s">
        <v>33</v>
      </c>
      <c r="C46" s="14">
        <v>34</v>
      </c>
      <c r="D46" s="13">
        <v>1953</v>
      </c>
      <c r="E46" s="13">
        <v>2</v>
      </c>
      <c r="F46" s="13">
        <v>2</v>
      </c>
      <c r="G46" s="13">
        <v>8</v>
      </c>
      <c r="H46" s="15">
        <v>0</v>
      </c>
      <c r="I46" s="16">
        <v>60.7</v>
      </c>
      <c r="J46" s="17">
        <v>0</v>
      </c>
      <c r="K46" s="17">
        <v>0</v>
      </c>
      <c r="L46" s="18"/>
      <c r="M46" s="19">
        <v>0</v>
      </c>
      <c r="N46" s="19">
        <v>0</v>
      </c>
      <c r="O46" s="19">
        <v>0</v>
      </c>
      <c r="P46" s="19">
        <v>0</v>
      </c>
      <c r="Q46" s="21">
        <v>423.6</v>
      </c>
      <c r="R46" s="17">
        <v>0</v>
      </c>
      <c r="S46" s="22">
        <f>Q46:Q79+R46:R79</f>
        <v>423.6</v>
      </c>
      <c r="T46" s="15">
        <f>I46:I79+J46:J79+K46:K79</f>
        <v>60.7</v>
      </c>
      <c r="U46" s="22">
        <f t="shared" si="1"/>
        <v>484.3</v>
      </c>
      <c r="V46" s="23">
        <v>423.6</v>
      </c>
      <c r="W46" s="24">
        <v>2101</v>
      </c>
      <c r="X46" s="25">
        <v>6.6</v>
      </c>
      <c r="Y46" s="26"/>
      <c r="Z46" s="5" t="s">
        <v>35</v>
      </c>
      <c r="AA46" s="27" t="s">
        <v>39</v>
      </c>
      <c r="AB46" s="28" t="s">
        <v>3</v>
      </c>
      <c r="AC46" s="28" t="s">
        <v>4</v>
      </c>
      <c r="AD46" s="27" t="s">
        <v>39</v>
      </c>
      <c r="AE46" s="15"/>
      <c r="AF46" s="28">
        <v>400</v>
      </c>
      <c r="AG46" s="28"/>
      <c r="AH46" s="28"/>
      <c r="AI46" s="24" t="s">
        <v>13</v>
      </c>
      <c r="AJ46" s="15" t="s">
        <v>7</v>
      </c>
      <c r="AK46" s="24" t="s">
        <v>17</v>
      </c>
      <c r="AL46" s="31" t="s">
        <v>9</v>
      </c>
      <c r="AM46" s="32">
        <v>870</v>
      </c>
      <c r="AN46" s="15">
        <v>106</v>
      </c>
      <c r="AO46" s="15">
        <v>6</v>
      </c>
      <c r="AP46" s="15">
        <v>72</v>
      </c>
      <c r="AQ46" s="15">
        <v>0</v>
      </c>
      <c r="AR46" s="15">
        <v>313</v>
      </c>
      <c r="AS46" s="15">
        <v>40</v>
      </c>
      <c r="AT46" s="15">
        <v>12</v>
      </c>
      <c r="AU46" s="33">
        <f t="shared" si="3"/>
        <v>549</v>
      </c>
      <c r="AV46" s="34">
        <v>18</v>
      </c>
      <c r="AW46" s="35" t="s">
        <v>15</v>
      </c>
      <c r="AX46" s="35" t="s">
        <v>4</v>
      </c>
      <c r="AY46" s="35" t="s">
        <v>11</v>
      </c>
      <c r="AZ46" s="36">
        <v>238</v>
      </c>
      <c r="BA46" s="35"/>
      <c r="BB46" s="35">
        <v>4</v>
      </c>
      <c r="BC46" s="35">
        <v>4</v>
      </c>
      <c r="BD46" s="37"/>
      <c r="BE46" s="35"/>
    </row>
    <row r="47" spans="1:57" ht="11.25" customHeight="1">
      <c r="A47" s="13">
        <v>42</v>
      </c>
      <c r="B47" s="24" t="s">
        <v>33</v>
      </c>
      <c r="C47" s="14">
        <v>38</v>
      </c>
      <c r="D47" s="13">
        <v>1958</v>
      </c>
      <c r="E47" s="13">
        <v>2</v>
      </c>
      <c r="F47" s="13">
        <v>3</v>
      </c>
      <c r="G47" s="13">
        <v>16</v>
      </c>
      <c r="H47" s="15">
        <v>0</v>
      </c>
      <c r="I47" s="16">
        <v>111.1</v>
      </c>
      <c r="J47" s="17">
        <v>0</v>
      </c>
      <c r="K47" s="17">
        <v>0</v>
      </c>
      <c r="L47" s="18"/>
      <c r="M47" s="19">
        <v>0</v>
      </c>
      <c r="N47" s="19">
        <v>0</v>
      </c>
      <c r="O47" s="19">
        <v>0</v>
      </c>
      <c r="P47" s="19">
        <v>0</v>
      </c>
      <c r="Q47" s="21">
        <v>851.5</v>
      </c>
      <c r="R47" s="17">
        <v>0</v>
      </c>
      <c r="S47" s="22">
        <f>Q47:Q79+R47:R79</f>
        <v>851.5</v>
      </c>
      <c r="T47" s="15">
        <f>I47:I79+J47:J79+K47:K79</f>
        <v>111.1</v>
      </c>
      <c r="U47" s="22">
        <f t="shared" si="1"/>
        <v>962.6</v>
      </c>
      <c r="V47" s="23">
        <v>851.5</v>
      </c>
      <c r="W47" s="24">
        <v>4549</v>
      </c>
      <c r="X47" s="25">
        <v>7</v>
      </c>
      <c r="Y47" s="26"/>
      <c r="Z47" s="5"/>
      <c r="AA47" s="27" t="s">
        <v>2</v>
      </c>
      <c r="AB47" s="28" t="s">
        <v>3</v>
      </c>
      <c r="AC47" s="28" t="s">
        <v>4</v>
      </c>
      <c r="AD47" s="27" t="s">
        <v>5</v>
      </c>
      <c r="AE47" s="15"/>
      <c r="AF47" s="28">
        <v>780</v>
      </c>
      <c r="AG47" s="28"/>
      <c r="AH47" s="28"/>
      <c r="AI47" s="24" t="s">
        <v>22</v>
      </c>
      <c r="AJ47" s="15" t="s">
        <v>7</v>
      </c>
      <c r="AK47" s="24" t="s">
        <v>17</v>
      </c>
      <c r="AL47" s="31" t="s">
        <v>9</v>
      </c>
      <c r="AM47" s="32">
        <v>2115</v>
      </c>
      <c r="AN47" s="15">
        <v>177</v>
      </c>
      <c r="AO47" s="15">
        <v>6</v>
      </c>
      <c r="AP47" s="15">
        <v>158</v>
      </c>
      <c r="AQ47" s="15">
        <v>0</v>
      </c>
      <c r="AR47" s="15">
        <v>1050</v>
      </c>
      <c r="AS47" s="15">
        <v>62</v>
      </c>
      <c r="AT47" s="15">
        <v>12</v>
      </c>
      <c r="AU47" s="33">
        <f>AT47+AS47+AR47+AP47+AO47+AN47</f>
        <v>1465</v>
      </c>
      <c r="AV47" s="34">
        <v>37</v>
      </c>
      <c r="AW47" s="35" t="s">
        <v>10</v>
      </c>
      <c r="AX47" s="35" t="s">
        <v>4</v>
      </c>
      <c r="AY47" s="35" t="s">
        <v>11</v>
      </c>
      <c r="AZ47" s="36">
        <v>1150</v>
      </c>
      <c r="BA47" s="35"/>
      <c r="BB47" s="35">
        <v>10</v>
      </c>
      <c r="BC47" s="35">
        <v>6</v>
      </c>
      <c r="BD47" s="37"/>
      <c r="BE47" s="35"/>
    </row>
    <row r="48" spans="1:57" ht="11.25" customHeight="1">
      <c r="A48" s="13">
        <v>43</v>
      </c>
      <c r="B48" s="24" t="s">
        <v>33</v>
      </c>
      <c r="C48" s="14" t="s">
        <v>40</v>
      </c>
      <c r="D48" s="13">
        <v>1959</v>
      </c>
      <c r="E48" s="13">
        <v>2</v>
      </c>
      <c r="F48" s="13">
        <v>2</v>
      </c>
      <c r="G48" s="13">
        <v>16</v>
      </c>
      <c r="H48" s="15">
        <v>0</v>
      </c>
      <c r="I48" s="16">
        <v>55.7</v>
      </c>
      <c r="J48" s="17">
        <v>0</v>
      </c>
      <c r="K48" s="17">
        <v>0</v>
      </c>
      <c r="L48" s="18">
        <v>329.8</v>
      </c>
      <c r="M48" s="19">
        <v>0</v>
      </c>
      <c r="N48" s="19">
        <v>0</v>
      </c>
      <c r="O48" s="19">
        <v>0</v>
      </c>
      <c r="P48" s="19">
        <v>0</v>
      </c>
      <c r="Q48" s="21">
        <v>616.6</v>
      </c>
      <c r="R48" s="17">
        <v>0</v>
      </c>
      <c r="S48" s="22">
        <f>Q48:Q79+R48:R79</f>
        <v>616.6</v>
      </c>
      <c r="T48" s="15">
        <f>I48:I79+J48:J79+K48:K79</f>
        <v>55.7</v>
      </c>
      <c r="U48" s="22">
        <f t="shared" si="1"/>
        <v>1002.1</v>
      </c>
      <c r="V48" s="23">
        <v>616.6</v>
      </c>
      <c r="W48" s="24">
        <v>4352</v>
      </c>
      <c r="X48" s="25">
        <v>7</v>
      </c>
      <c r="Y48" s="26"/>
      <c r="Z48" s="5"/>
      <c r="AA48" s="27" t="s">
        <v>2</v>
      </c>
      <c r="AB48" s="28" t="s">
        <v>3</v>
      </c>
      <c r="AC48" s="28" t="s">
        <v>4</v>
      </c>
      <c r="AD48" s="27" t="s">
        <v>5</v>
      </c>
      <c r="AE48" s="15"/>
      <c r="AF48" s="28">
        <v>587</v>
      </c>
      <c r="AG48" s="28"/>
      <c r="AH48" s="28"/>
      <c r="AI48" s="24" t="s">
        <v>22</v>
      </c>
      <c r="AJ48" s="15" t="s">
        <v>7</v>
      </c>
      <c r="AK48" s="24" t="s">
        <v>17</v>
      </c>
      <c r="AL48" s="31" t="s">
        <v>9</v>
      </c>
      <c r="AM48" s="32">
        <v>1550</v>
      </c>
      <c r="AN48" s="15">
        <v>146</v>
      </c>
      <c r="AO48" s="15">
        <v>6</v>
      </c>
      <c r="AP48" s="15">
        <v>106</v>
      </c>
      <c r="AQ48" s="15">
        <v>0</v>
      </c>
      <c r="AR48" s="15">
        <v>806</v>
      </c>
      <c r="AS48" s="15">
        <v>18</v>
      </c>
      <c r="AT48" s="15">
        <v>10</v>
      </c>
      <c r="AU48" s="33">
        <f t="shared" ref="AU48:AU54" si="4">AT48+AS48+AR48+AQ48+AP48+AO48+AN48</f>
        <v>1092</v>
      </c>
      <c r="AV48" s="34">
        <v>25</v>
      </c>
      <c r="AW48" s="35" t="s">
        <v>10</v>
      </c>
      <c r="AX48" s="35" t="s">
        <v>16</v>
      </c>
      <c r="AY48" s="35" t="s">
        <v>11</v>
      </c>
      <c r="AZ48" s="36">
        <v>315</v>
      </c>
      <c r="BA48" s="35">
        <v>4</v>
      </c>
      <c r="BB48" s="35">
        <v>11</v>
      </c>
      <c r="BC48" s="35">
        <v>1</v>
      </c>
      <c r="BD48" s="37"/>
      <c r="BE48" s="35"/>
    </row>
    <row r="49" spans="1:57" ht="11.25" customHeight="1">
      <c r="A49" s="13">
        <v>44</v>
      </c>
      <c r="B49" s="24" t="s">
        <v>33</v>
      </c>
      <c r="C49" s="14">
        <v>40</v>
      </c>
      <c r="D49" s="13">
        <v>1958</v>
      </c>
      <c r="E49" s="13">
        <v>2</v>
      </c>
      <c r="F49" s="13">
        <v>3</v>
      </c>
      <c r="G49" s="13">
        <v>16</v>
      </c>
      <c r="H49" s="15">
        <v>0</v>
      </c>
      <c r="I49" s="16">
        <v>111.4</v>
      </c>
      <c r="J49" s="17">
        <v>0</v>
      </c>
      <c r="K49" s="17">
        <v>0</v>
      </c>
      <c r="L49" s="18"/>
      <c r="M49" s="19">
        <v>0</v>
      </c>
      <c r="N49" s="19">
        <v>0</v>
      </c>
      <c r="O49" s="19">
        <v>0</v>
      </c>
      <c r="P49" s="19">
        <v>0</v>
      </c>
      <c r="Q49" s="21">
        <v>850.6</v>
      </c>
      <c r="R49" s="17">
        <v>0</v>
      </c>
      <c r="S49" s="22">
        <f>Q49:Q79+R49:R79</f>
        <v>850.6</v>
      </c>
      <c r="T49" s="15">
        <f>I49:I79+J49:J79+K49:K79</f>
        <v>111.4</v>
      </c>
      <c r="U49" s="22">
        <f t="shared" si="1"/>
        <v>962</v>
      </c>
      <c r="V49" s="23">
        <v>849.6</v>
      </c>
      <c r="W49" s="24">
        <v>4549</v>
      </c>
      <c r="X49" s="25">
        <v>7</v>
      </c>
      <c r="Y49" s="26"/>
      <c r="Z49" s="5"/>
      <c r="AA49" s="27" t="s">
        <v>2</v>
      </c>
      <c r="AB49" s="28" t="s">
        <v>3</v>
      </c>
      <c r="AC49" s="28" t="s">
        <v>4</v>
      </c>
      <c r="AD49" s="27" t="s">
        <v>5</v>
      </c>
      <c r="AE49" s="15"/>
      <c r="AF49" s="28">
        <v>780</v>
      </c>
      <c r="AG49" s="28"/>
      <c r="AH49" s="28"/>
      <c r="AI49" s="24" t="s">
        <v>22</v>
      </c>
      <c r="AJ49" s="15" t="s">
        <v>7</v>
      </c>
      <c r="AK49" s="24" t="s">
        <v>17</v>
      </c>
      <c r="AL49" s="31" t="s">
        <v>9</v>
      </c>
      <c r="AM49" s="32">
        <v>2095</v>
      </c>
      <c r="AN49" s="15">
        <v>180</v>
      </c>
      <c r="AO49" s="15">
        <v>6</v>
      </c>
      <c r="AP49" s="15">
        <v>136</v>
      </c>
      <c r="AQ49" s="15">
        <v>0</v>
      </c>
      <c r="AR49" s="15">
        <v>1122</v>
      </c>
      <c r="AS49" s="15">
        <v>0</v>
      </c>
      <c r="AT49" s="15">
        <v>7</v>
      </c>
      <c r="AU49" s="33">
        <f t="shared" si="4"/>
        <v>1451</v>
      </c>
      <c r="AV49" s="34">
        <v>38</v>
      </c>
      <c r="AW49" s="35" t="s">
        <v>10</v>
      </c>
      <c r="AX49" s="35" t="s">
        <v>4</v>
      </c>
      <c r="AY49" s="35" t="s">
        <v>11</v>
      </c>
      <c r="AZ49" s="36">
        <v>1203</v>
      </c>
      <c r="BA49" s="35"/>
      <c r="BB49" s="35">
        <v>10</v>
      </c>
      <c r="BC49" s="35">
        <v>6</v>
      </c>
      <c r="BD49" s="37"/>
      <c r="BE49" s="35"/>
    </row>
    <row r="50" spans="1:57" ht="11.25" customHeight="1">
      <c r="A50" s="13">
        <v>45</v>
      </c>
      <c r="B50" s="24" t="s">
        <v>33</v>
      </c>
      <c r="C50" s="14">
        <v>42</v>
      </c>
      <c r="D50" s="13">
        <v>1959</v>
      </c>
      <c r="E50" s="13">
        <v>2</v>
      </c>
      <c r="F50" s="13">
        <v>2</v>
      </c>
      <c r="G50" s="13">
        <v>16</v>
      </c>
      <c r="H50" s="15">
        <v>0</v>
      </c>
      <c r="I50" s="16">
        <v>53.8</v>
      </c>
      <c r="J50" s="17">
        <v>0</v>
      </c>
      <c r="K50" s="17">
        <v>0</v>
      </c>
      <c r="L50" s="18">
        <v>338</v>
      </c>
      <c r="M50" s="19">
        <v>0</v>
      </c>
      <c r="N50" s="19">
        <v>0</v>
      </c>
      <c r="O50" s="19">
        <v>0</v>
      </c>
      <c r="P50" s="19">
        <v>0</v>
      </c>
      <c r="Q50" s="21">
        <v>606.70000000000005</v>
      </c>
      <c r="R50" s="17">
        <v>0</v>
      </c>
      <c r="S50" s="22">
        <f>Q50:Q79+R50:R79</f>
        <v>606.70000000000005</v>
      </c>
      <c r="T50" s="15">
        <f>I50:I79+J50:J79+K50:K79</f>
        <v>53.8</v>
      </c>
      <c r="U50" s="22">
        <f t="shared" si="1"/>
        <v>998.5</v>
      </c>
      <c r="V50" s="23">
        <v>606.20000000000005</v>
      </c>
      <c r="W50" s="24">
        <v>3190</v>
      </c>
      <c r="X50" s="25">
        <v>7</v>
      </c>
      <c r="Y50" s="26"/>
      <c r="Z50" s="5"/>
      <c r="AA50" s="27" t="s">
        <v>2</v>
      </c>
      <c r="AB50" s="28" t="s">
        <v>3</v>
      </c>
      <c r="AC50" s="28" t="s">
        <v>4</v>
      </c>
      <c r="AD50" s="27" t="s">
        <v>5</v>
      </c>
      <c r="AE50" s="15"/>
      <c r="AF50" s="28">
        <v>584</v>
      </c>
      <c r="AG50" s="28"/>
      <c r="AH50" s="28"/>
      <c r="AI50" s="24" t="s">
        <v>22</v>
      </c>
      <c r="AJ50" s="15" t="s">
        <v>7</v>
      </c>
      <c r="AK50" s="24" t="s">
        <v>17</v>
      </c>
      <c r="AL50" s="31" t="s">
        <v>9</v>
      </c>
      <c r="AM50" s="32">
        <v>1613</v>
      </c>
      <c r="AN50" s="15">
        <v>142</v>
      </c>
      <c r="AO50" s="15">
        <v>6</v>
      </c>
      <c r="AP50" s="15">
        <v>97</v>
      </c>
      <c r="AQ50" s="15">
        <v>0</v>
      </c>
      <c r="AR50" s="15">
        <v>887</v>
      </c>
      <c r="AS50" s="15">
        <v>20</v>
      </c>
      <c r="AT50" s="15">
        <v>8</v>
      </c>
      <c r="AU50" s="33">
        <f t="shared" si="4"/>
        <v>1160</v>
      </c>
      <c r="AV50" s="34">
        <v>31</v>
      </c>
      <c r="AW50" s="35" t="s">
        <v>10</v>
      </c>
      <c r="AX50" s="35" t="s">
        <v>4</v>
      </c>
      <c r="AY50" s="35" t="s">
        <v>11</v>
      </c>
      <c r="AZ50" s="36">
        <v>936</v>
      </c>
      <c r="BA50" s="35">
        <v>4</v>
      </c>
      <c r="BB50" s="35">
        <v>12</v>
      </c>
      <c r="BC50" s="35"/>
      <c r="BD50" s="37"/>
      <c r="BE50" s="35"/>
    </row>
    <row r="51" spans="1:57" ht="11.25" customHeight="1">
      <c r="A51" s="13">
        <v>46</v>
      </c>
      <c r="B51" s="24" t="s">
        <v>41</v>
      </c>
      <c r="C51" s="14">
        <v>11</v>
      </c>
      <c r="D51" s="13">
        <v>1970</v>
      </c>
      <c r="E51" s="13">
        <v>5</v>
      </c>
      <c r="F51" s="13">
        <v>8</v>
      </c>
      <c r="G51" s="13">
        <v>126</v>
      </c>
      <c r="H51" s="15">
        <v>0</v>
      </c>
      <c r="I51" s="16">
        <v>637</v>
      </c>
      <c r="J51" s="17">
        <v>0</v>
      </c>
      <c r="K51" s="17">
        <v>0</v>
      </c>
      <c r="L51" s="18">
        <v>709.4</v>
      </c>
      <c r="M51" s="19">
        <v>160.5</v>
      </c>
      <c r="N51" s="19">
        <v>0</v>
      </c>
      <c r="O51" s="19">
        <v>0</v>
      </c>
      <c r="P51" s="19">
        <v>0</v>
      </c>
      <c r="Q51" s="21">
        <v>5901.8</v>
      </c>
      <c r="R51" s="16">
        <v>1648.7</v>
      </c>
      <c r="S51" s="22">
        <f>Q51+R51</f>
        <v>7550.5</v>
      </c>
      <c r="T51" s="15">
        <f>I51:I79+J51:J79+K51:K79</f>
        <v>637</v>
      </c>
      <c r="U51" s="22">
        <f>I51+M51+Q51+R51</f>
        <v>8348</v>
      </c>
      <c r="V51" s="23">
        <v>5889.6</v>
      </c>
      <c r="W51" s="24">
        <v>29277</v>
      </c>
      <c r="X51" s="25">
        <v>15.8</v>
      </c>
      <c r="Y51" s="26"/>
      <c r="Z51" s="5"/>
      <c r="AA51" s="27" t="s">
        <v>2</v>
      </c>
      <c r="AB51" s="28" t="s">
        <v>3</v>
      </c>
      <c r="AC51" s="28" t="s">
        <v>4</v>
      </c>
      <c r="AD51" s="27" t="s">
        <v>5</v>
      </c>
      <c r="AE51" s="15">
        <v>1953</v>
      </c>
      <c r="AF51" s="28"/>
      <c r="AG51" s="28"/>
      <c r="AH51" s="28"/>
      <c r="AI51" s="24" t="s">
        <v>13</v>
      </c>
      <c r="AJ51" s="15" t="s">
        <v>7</v>
      </c>
      <c r="AK51" s="24" t="s">
        <v>14</v>
      </c>
      <c r="AL51" s="31" t="s">
        <v>9</v>
      </c>
      <c r="AM51" s="32">
        <v>6804</v>
      </c>
      <c r="AN51" s="15">
        <v>402</v>
      </c>
      <c r="AO51" s="15">
        <v>150</v>
      </c>
      <c r="AP51" s="15">
        <v>314</v>
      </c>
      <c r="AQ51" s="15">
        <v>120</v>
      </c>
      <c r="AR51" s="15">
        <v>3805</v>
      </c>
      <c r="AS51" s="15">
        <v>0</v>
      </c>
      <c r="AT51" s="15">
        <v>160</v>
      </c>
      <c r="AU51" s="39">
        <f t="shared" si="4"/>
        <v>4951</v>
      </c>
      <c r="AV51" s="34">
        <v>277</v>
      </c>
      <c r="AW51" s="35" t="s">
        <v>15</v>
      </c>
      <c r="AX51" s="35" t="s">
        <v>16</v>
      </c>
      <c r="AY51" s="35" t="s">
        <v>11</v>
      </c>
      <c r="AZ51" s="36">
        <v>768</v>
      </c>
      <c r="BA51" s="35">
        <v>26</v>
      </c>
      <c r="BB51" s="35">
        <v>47</v>
      </c>
      <c r="BC51" s="35">
        <v>44</v>
      </c>
      <c r="BD51" s="37">
        <v>8</v>
      </c>
      <c r="BE51" s="35"/>
    </row>
    <row r="52" spans="1:57" ht="11.25" customHeight="1">
      <c r="A52" s="13">
        <v>47</v>
      </c>
      <c r="B52" s="46" t="s">
        <v>41</v>
      </c>
      <c r="C52" s="14">
        <v>23</v>
      </c>
      <c r="D52" s="42">
        <v>1994</v>
      </c>
      <c r="E52" s="42">
        <v>3</v>
      </c>
      <c r="F52" s="42">
        <v>3</v>
      </c>
      <c r="G52" s="42">
        <v>33</v>
      </c>
      <c r="H52" s="15">
        <v>0</v>
      </c>
      <c r="I52" s="16">
        <v>145.30000000000001</v>
      </c>
      <c r="J52" s="17">
        <v>0</v>
      </c>
      <c r="K52" s="17">
        <v>0</v>
      </c>
      <c r="L52" s="18">
        <v>605</v>
      </c>
      <c r="M52" s="19">
        <v>0</v>
      </c>
      <c r="N52" s="19">
        <v>0</v>
      </c>
      <c r="O52" s="19">
        <v>0</v>
      </c>
      <c r="P52" s="19">
        <v>0</v>
      </c>
      <c r="Q52" s="21">
        <v>1733.9</v>
      </c>
      <c r="R52" s="16">
        <v>0</v>
      </c>
      <c r="S52" s="22">
        <f>Q52:Q79+R52:R79</f>
        <v>1733.9</v>
      </c>
      <c r="T52" s="15">
        <f>I52:I79+J52:J79+K52:K79</f>
        <v>145.30000000000001</v>
      </c>
      <c r="U52" s="22">
        <f t="shared" si="1"/>
        <v>2484.1999999999998</v>
      </c>
      <c r="V52" s="23">
        <v>1733.9</v>
      </c>
      <c r="W52" s="43">
        <v>6728</v>
      </c>
      <c r="X52" s="44">
        <v>8.4</v>
      </c>
      <c r="Y52" s="26"/>
      <c r="Z52" s="5"/>
      <c r="AA52" s="27" t="s">
        <v>2</v>
      </c>
      <c r="AB52" s="28" t="s">
        <v>3</v>
      </c>
      <c r="AC52" s="28" t="s">
        <v>4</v>
      </c>
      <c r="AD52" s="27" t="s">
        <v>5</v>
      </c>
      <c r="AE52" s="15">
        <v>881</v>
      </c>
      <c r="AF52" s="28"/>
      <c r="AG52" s="28"/>
      <c r="AH52" s="28"/>
      <c r="AI52" s="25" t="s">
        <v>13</v>
      </c>
      <c r="AJ52" s="15" t="s">
        <v>7</v>
      </c>
      <c r="AK52" s="25" t="s">
        <v>14</v>
      </c>
      <c r="AL52" s="25" t="s">
        <v>19</v>
      </c>
      <c r="AM52" s="32">
        <v>2351</v>
      </c>
      <c r="AN52" s="15">
        <v>502</v>
      </c>
      <c r="AO52" s="15">
        <v>252.5</v>
      </c>
      <c r="AP52" s="15">
        <v>160</v>
      </c>
      <c r="AQ52" s="15">
        <v>310</v>
      </c>
      <c r="AR52" s="15">
        <v>984.4</v>
      </c>
      <c r="AS52" s="15">
        <v>280</v>
      </c>
      <c r="AT52" s="15">
        <v>423.5</v>
      </c>
      <c r="AU52" s="33">
        <f t="shared" si="4"/>
        <v>2912.4</v>
      </c>
      <c r="AV52" s="34">
        <v>91</v>
      </c>
      <c r="AW52" s="35" t="s">
        <v>15</v>
      </c>
      <c r="AX52" s="35" t="s">
        <v>4</v>
      </c>
      <c r="AY52" s="35" t="s">
        <v>11</v>
      </c>
      <c r="AZ52" s="36">
        <v>978</v>
      </c>
      <c r="BA52" s="35">
        <v>6</v>
      </c>
      <c r="BB52" s="35">
        <v>18</v>
      </c>
      <c r="BC52" s="35">
        <v>6</v>
      </c>
      <c r="BD52" s="37">
        <v>3</v>
      </c>
      <c r="BE52" s="35"/>
    </row>
    <row r="53" spans="1:57" ht="11.25" customHeight="1">
      <c r="A53" s="13">
        <v>48</v>
      </c>
      <c r="B53" s="46" t="s">
        <v>41</v>
      </c>
      <c r="C53" s="14">
        <v>26</v>
      </c>
      <c r="D53" s="42">
        <v>1996</v>
      </c>
      <c r="E53" s="42">
        <v>5</v>
      </c>
      <c r="F53" s="42">
        <v>13</v>
      </c>
      <c r="G53" s="42">
        <v>204</v>
      </c>
      <c r="H53" s="15">
        <v>0</v>
      </c>
      <c r="I53" s="58">
        <v>1234.4000000000001</v>
      </c>
      <c r="J53" s="17">
        <v>0</v>
      </c>
      <c r="K53" s="17">
        <v>0</v>
      </c>
      <c r="L53" s="18">
        <v>3416</v>
      </c>
      <c r="M53" s="19">
        <v>0</v>
      </c>
      <c r="N53" s="19">
        <v>0</v>
      </c>
      <c r="O53" s="19">
        <v>0</v>
      </c>
      <c r="P53" s="19">
        <v>0</v>
      </c>
      <c r="Q53" s="21">
        <v>10467.1</v>
      </c>
      <c r="R53" s="16">
        <v>0</v>
      </c>
      <c r="S53" s="22">
        <f t="shared" ref="S53:S68" si="5">Q53:Q82+R53:R82</f>
        <v>10467.1</v>
      </c>
      <c r="T53" s="15">
        <f t="shared" ref="T53:T60" si="6">I53:I82+J53:J82+K53:K82</f>
        <v>1234.4000000000001</v>
      </c>
      <c r="U53" s="22">
        <f t="shared" si="1"/>
        <v>15117.5</v>
      </c>
      <c r="V53" s="23">
        <v>10468.799999999999</v>
      </c>
      <c r="W53" s="43">
        <v>44344</v>
      </c>
      <c r="X53" s="44">
        <v>15</v>
      </c>
      <c r="Y53" s="26"/>
      <c r="Z53" s="5"/>
      <c r="AA53" s="27" t="s">
        <v>2</v>
      </c>
      <c r="AB53" s="28" t="s">
        <v>3</v>
      </c>
      <c r="AC53" s="28" t="s">
        <v>4</v>
      </c>
      <c r="AD53" s="27" t="s">
        <v>5</v>
      </c>
      <c r="AE53" s="15">
        <v>4018</v>
      </c>
      <c r="AF53" s="28"/>
      <c r="AG53" s="28"/>
      <c r="AH53" s="28"/>
      <c r="AI53" s="25" t="s">
        <v>13</v>
      </c>
      <c r="AJ53" s="15" t="s">
        <v>7</v>
      </c>
      <c r="AK53" s="25" t="s">
        <v>14</v>
      </c>
      <c r="AL53" s="25" t="s">
        <v>19</v>
      </c>
      <c r="AM53" s="32">
        <v>11119</v>
      </c>
      <c r="AN53" s="15">
        <v>1322</v>
      </c>
      <c r="AO53" s="15">
        <v>891</v>
      </c>
      <c r="AP53" s="15">
        <v>526</v>
      </c>
      <c r="AQ53" s="15">
        <v>0</v>
      </c>
      <c r="AR53" s="59">
        <v>6162</v>
      </c>
      <c r="AS53" s="15">
        <v>0</v>
      </c>
      <c r="AT53" s="15">
        <v>496</v>
      </c>
      <c r="AU53" s="60">
        <f t="shared" si="4"/>
        <v>9397</v>
      </c>
      <c r="AV53" s="34">
        <v>495</v>
      </c>
      <c r="AW53" s="35" t="s">
        <v>15</v>
      </c>
      <c r="AX53" s="35" t="s">
        <v>4</v>
      </c>
      <c r="AY53" s="35" t="s">
        <v>11</v>
      </c>
      <c r="AZ53" s="36">
        <v>3982</v>
      </c>
      <c r="BA53" s="35">
        <v>70</v>
      </c>
      <c r="BB53" s="35">
        <v>24</v>
      </c>
      <c r="BC53" s="35">
        <v>86</v>
      </c>
      <c r="BD53" s="37">
        <v>24</v>
      </c>
      <c r="BE53" s="35"/>
    </row>
    <row r="54" spans="1:57" ht="11.25" customHeight="1">
      <c r="A54" s="13">
        <v>49</v>
      </c>
      <c r="B54" s="24" t="s">
        <v>41</v>
      </c>
      <c r="C54" s="14">
        <v>7</v>
      </c>
      <c r="D54" s="13">
        <v>1968</v>
      </c>
      <c r="E54" s="13">
        <v>5</v>
      </c>
      <c r="F54" s="13">
        <v>8</v>
      </c>
      <c r="G54" s="13">
        <v>128</v>
      </c>
      <c r="H54" s="15">
        <v>0</v>
      </c>
      <c r="I54" s="16">
        <v>594.6</v>
      </c>
      <c r="J54" s="17">
        <v>0</v>
      </c>
      <c r="K54" s="17">
        <v>0</v>
      </c>
      <c r="L54" s="18">
        <v>1118.3</v>
      </c>
      <c r="M54" s="19">
        <v>0</v>
      </c>
      <c r="N54" s="19">
        <v>0</v>
      </c>
      <c r="O54" s="19">
        <v>0</v>
      </c>
      <c r="P54" s="19">
        <v>0</v>
      </c>
      <c r="Q54" s="21">
        <v>5828.3</v>
      </c>
      <c r="R54" s="16">
        <v>328.5</v>
      </c>
      <c r="S54" s="22">
        <f t="shared" si="5"/>
        <v>6156.8</v>
      </c>
      <c r="T54" s="15">
        <f t="shared" si="6"/>
        <v>594.6</v>
      </c>
      <c r="U54" s="22">
        <f t="shared" si="1"/>
        <v>7869.7000000000007</v>
      </c>
      <c r="V54" s="23">
        <v>5826.6</v>
      </c>
      <c r="W54" s="24">
        <v>31525</v>
      </c>
      <c r="X54" s="25">
        <v>15.7</v>
      </c>
      <c r="Y54" s="26"/>
      <c r="Z54" s="5"/>
      <c r="AA54" s="27" t="s">
        <v>2</v>
      </c>
      <c r="AB54" s="28" t="s">
        <v>3</v>
      </c>
      <c r="AC54" s="28" t="s">
        <v>4</v>
      </c>
      <c r="AD54" s="27" t="s">
        <v>5</v>
      </c>
      <c r="AE54" s="15">
        <v>1804</v>
      </c>
      <c r="AF54" s="28"/>
      <c r="AG54" s="28"/>
      <c r="AH54" s="28"/>
      <c r="AI54" s="24" t="s">
        <v>13</v>
      </c>
      <c r="AJ54" s="15" t="s">
        <v>7</v>
      </c>
      <c r="AK54" s="24" t="s">
        <v>14</v>
      </c>
      <c r="AL54" s="31" t="s">
        <v>9</v>
      </c>
      <c r="AM54" s="32">
        <v>5175</v>
      </c>
      <c r="AN54" s="15">
        <v>416</v>
      </c>
      <c r="AO54" s="15">
        <v>160</v>
      </c>
      <c r="AP54" s="15">
        <v>264</v>
      </c>
      <c r="AQ54" s="15">
        <v>0</v>
      </c>
      <c r="AR54" s="15">
        <v>2301</v>
      </c>
      <c r="AS54" s="15">
        <v>92</v>
      </c>
      <c r="AT54" s="15">
        <v>238</v>
      </c>
      <c r="AU54" s="33">
        <f t="shared" si="4"/>
        <v>3471</v>
      </c>
      <c r="AV54" s="34">
        <v>282</v>
      </c>
      <c r="AW54" s="35" t="s">
        <v>15</v>
      </c>
      <c r="AX54" s="35" t="s">
        <v>16</v>
      </c>
      <c r="AY54" s="35" t="s">
        <v>11</v>
      </c>
      <c r="AZ54" s="36">
        <v>828</v>
      </c>
      <c r="BA54" s="35">
        <v>19</v>
      </c>
      <c r="BB54" s="35">
        <v>69</v>
      </c>
      <c r="BC54" s="35">
        <v>31</v>
      </c>
      <c r="BD54" s="37">
        <v>9</v>
      </c>
      <c r="BE54" s="35"/>
    </row>
    <row r="55" spans="1:57" ht="11.25" customHeight="1">
      <c r="A55" s="13">
        <v>50</v>
      </c>
      <c r="B55" s="24" t="s">
        <v>42</v>
      </c>
      <c r="C55" s="14">
        <v>14</v>
      </c>
      <c r="D55" s="13">
        <v>1980</v>
      </c>
      <c r="E55" s="13">
        <v>5</v>
      </c>
      <c r="F55" s="13">
        <v>3</v>
      </c>
      <c r="G55" s="13">
        <v>32</v>
      </c>
      <c r="H55" s="15">
        <v>0</v>
      </c>
      <c r="I55" s="16">
        <v>264.5</v>
      </c>
      <c r="J55" s="17">
        <v>0</v>
      </c>
      <c r="K55" s="17">
        <v>0</v>
      </c>
      <c r="L55" s="18">
        <v>409.6</v>
      </c>
      <c r="M55" s="19">
        <v>0</v>
      </c>
      <c r="N55" s="19">
        <v>0</v>
      </c>
      <c r="O55" s="19">
        <v>0</v>
      </c>
      <c r="P55" s="19">
        <v>0</v>
      </c>
      <c r="Q55" s="21">
        <v>1723.3</v>
      </c>
      <c r="R55" s="16">
        <v>234.3</v>
      </c>
      <c r="S55" s="22">
        <f t="shared" si="5"/>
        <v>1957.6</v>
      </c>
      <c r="T55" s="15">
        <f t="shared" si="6"/>
        <v>264.5</v>
      </c>
      <c r="U55" s="22">
        <f t="shared" si="1"/>
        <v>2631.7000000000003</v>
      </c>
      <c r="V55" s="23">
        <v>1725.4</v>
      </c>
      <c r="W55" s="24">
        <v>11072</v>
      </c>
      <c r="X55" s="25">
        <v>15.3</v>
      </c>
      <c r="Y55" s="26"/>
      <c r="Z55" s="5"/>
      <c r="AA55" s="27" t="s">
        <v>2</v>
      </c>
      <c r="AB55" s="28" t="s">
        <v>3</v>
      </c>
      <c r="AC55" s="28" t="s">
        <v>4</v>
      </c>
      <c r="AD55" s="27" t="s">
        <v>5</v>
      </c>
      <c r="AE55" s="15">
        <v>640</v>
      </c>
      <c r="AF55" s="28"/>
      <c r="AG55" s="28"/>
      <c r="AH55" s="28"/>
      <c r="AI55" s="24" t="s">
        <v>13</v>
      </c>
      <c r="AJ55" s="15" t="s">
        <v>7</v>
      </c>
      <c r="AK55" s="24" t="s">
        <v>14</v>
      </c>
      <c r="AL55" s="25" t="s">
        <v>19</v>
      </c>
      <c r="AM55" s="32">
        <v>2846</v>
      </c>
      <c r="AN55" s="57">
        <v>680</v>
      </c>
      <c r="AO55" s="57">
        <v>12</v>
      </c>
      <c r="AP55" s="57">
        <v>96</v>
      </c>
      <c r="AQ55" s="57">
        <v>0</v>
      </c>
      <c r="AR55" s="57">
        <v>600</v>
      </c>
      <c r="AS55" s="57">
        <v>62</v>
      </c>
      <c r="AT55" s="57">
        <v>50</v>
      </c>
      <c r="AU55" s="48">
        <v>1500</v>
      </c>
      <c r="AV55" s="34">
        <v>98</v>
      </c>
      <c r="AW55" s="35" t="s">
        <v>15</v>
      </c>
      <c r="AX55" s="35" t="s">
        <v>16</v>
      </c>
      <c r="AY55" s="35" t="s">
        <v>11</v>
      </c>
      <c r="AZ55" s="36">
        <v>540</v>
      </c>
      <c r="BA55" s="35">
        <v>1</v>
      </c>
      <c r="BB55" s="35">
        <v>14</v>
      </c>
      <c r="BC55" s="35">
        <v>17</v>
      </c>
      <c r="BD55" s="37"/>
      <c r="BE55" s="35"/>
    </row>
    <row r="56" spans="1:57" ht="11.25" customHeight="1">
      <c r="A56" s="13">
        <v>51</v>
      </c>
      <c r="B56" s="24" t="s">
        <v>42</v>
      </c>
      <c r="C56" s="14">
        <v>17</v>
      </c>
      <c r="D56" s="13">
        <v>1963</v>
      </c>
      <c r="E56" s="13">
        <v>3</v>
      </c>
      <c r="F56" s="13">
        <v>3</v>
      </c>
      <c r="G56" s="13">
        <v>35</v>
      </c>
      <c r="H56" s="15">
        <v>0</v>
      </c>
      <c r="I56" s="16">
        <v>148</v>
      </c>
      <c r="J56" s="17">
        <v>0</v>
      </c>
      <c r="K56" s="17">
        <v>0</v>
      </c>
      <c r="L56" s="18">
        <v>538.6</v>
      </c>
      <c r="M56" s="19">
        <v>0</v>
      </c>
      <c r="N56" s="19">
        <v>0</v>
      </c>
      <c r="O56" s="19">
        <v>0</v>
      </c>
      <c r="P56" s="19">
        <v>0</v>
      </c>
      <c r="Q56" s="21">
        <v>1484.6</v>
      </c>
      <c r="R56" s="16">
        <v>30.4</v>
      </c>
      <c r="S56" s="61">
        <f t="shared" si="5"/>
        <v>1515</v>
      </c>
      <c r="T56" s="15">
        <f t="shared" si="6"/>
        <v>148</v>
      </c>
      <c r="U56" s="22">
        <f t="shared" si="1"/>
        <v>2201.6</v>
      </c>
      <c r="V56" s="23">
        <v>1484</v>
      </c>
      <c r="W56" s="24">
        <v>8169</v>
      </c>
      <c r="X56" s="25">
        <v>10</v>
      </c>
      <c r="Y56" s="26"/>
      <c r="Z56" s="5"/>
      <c r="AA56" s="27" t="s">
        <v>2</v>
      </c>
      <c r="AB56" s="28" t="s">
        <v>3</v>
      </c>
      <c r="AC56" s="28" t="s">
        <v>4</v>
      </c>
      <c r="AD56" s="27" t="s">
        <v>5</v>
      </c>
      <c r="AE56" s="15"/>
      <c r="AF56" s="28">
        <v>833</v>
      </c>
      <c r="AG56" s="28"/>
      <c r="AH56" s="28"/>
      <c r="AI56" s="24" t="s">
        <v>32</v>
      </c>
      <c r="AJ56" s="15" t="s">
        <v>7</v>
      </c>
      <c r="AK56" s="24" t="s">
        <v>17</v>
      </c>
      <c r="AL56" s="31" t="s">
        <v>9</v>
      </c>
      <c r="AM56" s="32">
        <v>1383</v>
      </c>
      <c r="AN56" s="15">
        <v>171</v>
      </c>
      <c r="AO56" s="15">
        <v>26</v>
      </c>
      <c r="AP56" s="15">
        <v>173</v>
      </c>
      <c r="AQ56" s="15">
        <v>0</v>
      </c>
      <c r="AR56" s="15">
        <v>245</v>
      </c>
      <c r="AS56" s="15">
        <v>80</v>
      </c>
      <c r="AT56" s="15">
        <v>45</v>
      </c>
      <c r="AU56" s="39">
        <f>AT56+AS56+AR56+AQ56+AP56+AO56+AN56</f>
        <v>740</v>
      </c>
      <c r="AV56" s="34">
        <v>73</v>
      </c>
      <c r="AW56" s="35" t="s">
        <v>10</v>
      </c>
      <c r="AX56" s="35" t="s">
        <v>16</v>
      </c>
      <c r="AY56" s="35" t="s">
        <v>11</v>
      </c>
      <c r="AZ56" s="36">
        <v>756</v>
      </c>
      <c r="BA56" s="35">
        <v>14</v>
      </c>
      <c r="BB56" s="35">
        <v>9</v>
      </c>
      <c r="BC56" s="35">
        <v>12</v>
      </c>
      <c r="BD56" s="37"/>
      <c r="BE56" s="35"/>
    </row>
    <row r="57" spans="1:57" ht="11.25" customHeight="1">
      <c r="A57" s="13">
        <v>52</v>
      </c>
      <c r="B57" s="13" t="s">
        <v>42</v>
      </c>
      <c r="C57" s="14">
        <v>18</v>
      </c>
      <c r="D57" s="13">
        <v>1966</v>
      </c>
      <c r="E57" s="13">
        <v>5</v>
      </c>
      <c r="F57" s="13">
        <v>4</v>
      </c>
      <c r="G57" s="13">
        <v>78</v>
      </c>
      <c r="H57" s="15">
        <v>0</v>
      </c>
      <c r="I57" s="16">
        <v>322</v>
      </c>
      <c r="J57" s="17">
        <v>0</v>
      </c>
      <c r="K57" s="17">
        <v>0</v>
      </c>
      <c r="L57" s="18">
        <v>790.1</v>
      </c>
      <c r="M57" s="19">
        <v>0</v>
      </c>
      <c r="N57" s="19">
        <v>0</v>
      </c>
      <c r="O57" s="19">
        <v>0</v>
      </c>
      <c r="P57" s="19">
        <v>0</v>
      </c>
      <c r="Q57" s="21">
        <v>3471.5</v>
      </c>
      <c r="R57" s="16">
        <v>73</v>
      </c>
      <c r="S57" s="61">
        <f t="shared" si="5"/>
        <v>3544.5</v>
      </c>
      <c r="T57" s="15">
        <f t="shared" si="6"/>
        <v>322</v>
      </c>
      <c r="U57" s="22">
        <f t="shared" si="1"/>
        <v>4656.6000000000004</v>
      </c>
      <c r="V57" s="23">
        <v>3515.8</v>
      </c>
      <c r="W57" s="24">
        <v>15372</v>
      </c>
      <c r="X57" s="25">
        <v>15</v>
      </c>
      <c r="Y57" s="26"/>
      <c r="Z57" s="5"/>
      <c r="AA57" s="27" t="s">
        <v>2</v>
      </c>
      <c r="AB57" s="28" t="s">
        <v>3</v>
      </c>
      <c r="AC57" s="28" t="s">
        <v>4</v>
      </c>
      <c r="AD57" s="27" t="s">
        <v>5</v>
      </c>
      <c r="AE57" s="15">
        <v>938</v>
      </c>
      <c r="AF57" s="28"/>
      <c r="AG57" s="28"/>
      <c r="AH57" s="28"/>
      <c r="AI57" s="24" t="s">
        <v>32</v>
      </c>
      <c r="AJ57" s="15" t="s">
        <v>7</v>
      </c>
      <c r="AK57" s="24" t="s">
        <v>14</v>
      </c>
      <c r="AL57" s="31" t="s">
        <v>9</v>
      </c>
      <c r="AM57" s="32">
        <v>2453</v>
      </c>
      <c r="AN57" s="15">
        <v>280</v>
      </c>
      <c r="AO57" s="15">
        <v>176</v>
      </c>
      <c r="AP57" s="15">
        <v>160</v>
      </c>
      <c r="AQ57" s="15">
        <v>0</v>
      </c>
      <c r="AR57" s="15">
        <v>917</v>
      </c>
      <c r="AS57" s="15">
        <v>32</v>
      </c>
      <c r="AT57" s="15">
        <v>10</v>
      </c>
      <c r="AU57" s="33">
        <f>AT57+AS57+AR57+AP57+AO57+AN57</f>
        <v>1575</v>
      </c>
      <c r="AV57" s="34">
        <v>158</v>
      </c>
      <c r="AW57" s="35" t="s">
        <v>15</v>
      </c>
      <c r="AX57" s="35" t="s">
        <v>4</v>
      </c>
      <c r="AY57" s="35" t="s">
        <v>11</v>
      </c>
      <c r="AZ57" s="36">
        <v>126</v>
      </c>
      <c r="BA57" s="35">
        <v>9</v>
      </c>
      <c r="BB57" s="35">
        <v>56</v>
      </c>
      <c r="BC57" s="35">
        <v>14</v>
      </c>
      <c r="BD57" s="37"/>
      <c r="BE57" s="35"/>
    </row>
    <row r="58" spans="1:57" ht="11.25" customHeight="1">
      <c r="A58" s="13">
        <v>53</v>
      </c>
      <c r="B58" s="13" t="s">
        <v>42</v>
      </c>
      <c r="C58" s="14">
        <v>19</v>
      </c>
      <c r="D58" s="13">
        <v>1963</v>
      </c>
      <c r="E58" s="13">
        <v>3</v>
      </c>
      <c r="F58" s="13">
        <v>3</v>
      </c>
      <c r="G58" s="13">
        <v>36</v>
      </c>
      <c r="H58" s="15">
        <v>0</v>
      </c>
      <c r="I58" s="16">
        <v>151.5</v>
      </c>
      <c r="J58" s="17">
        <v>0</v>
      </c>
      <c r="K58" s="17">
        <v>0</v>
      </c>
      <c r="L58" s="18"/>
      <c r="M58" s="19">
        <v>0</v>
      </c>
      <c r="N58" s="19">
        <v>0</v>
      </c>
      <c r="O58" s="19">
        <v>0</v>
      </c>
      <c r="P58" s="19">
        <v>0</v>
      </c>
      <c r="Q58" s="21">
        <v>1418.6</v>
      </c>
      <c r="R58" s="16">
        <v>68.8</v>
      </c>
      <c r="S58" s="61">
        <f t="shared" si="5"/>
        <v>1487.3999999999999</v>
      </c>
      <c r="T58" s="15">
        <f t="shared" si="6"/>
        <v>151.5</v>
      </c>
      <c r="U58" s="22">
        <f t="shared" si="1"/>
        <v>1638.8999999999999</v>
      </c>
      <c r="V58" s="23">
        <v>1418.6</v>
      </c>
      <c r="W58" s="24">
        <v>6432</v>
      </c>
      <c r="X58" s="25">
        <v>10</v>
      </c>
      <c r="Y58" s="26"/>
      <c r="Z58" s="5"/>
      <c r="AA58" s="27" t="s">
        <v>2</v>
      </c>
      <c r="AB58" s="28" t="s">
        <v>3</v>
      </c>
      <c r="AC58" s="28" t="s">
        <v>4</v>
      </c>
      <c r="AD58" s="27" t="s">
        <v>5</v>
      </c>
      <c r="AE58" s="15"/>
      <c r="AF58" s="28">
        <v>833</v>
      </c>
      <c r="AG58" s="28"/>
      <c r="AH58" s="28"/>
      <c r="AI58" s="24" t="s">
        <v>32</v>
      </c>
      <c r="AJ58" s="15" t="s">
        <v>7</v>
      </c>
      <c r="AK58" s="24" t="s">
        <v>17</v>
      </c>
      <c r="AL58" s="31" t="s">
        <v>9</v>
      </c>
      <c r="AM58" s="32">
        <v>1801</v>
      </c>
      <c r="AN58" s="15">
        <v>257</v>
      </c>
      <c r="AO58" s="15">
        <v>22</v>
      </c>
      <c r="AP58" s="15">
        <v>153</v>
      </c>
      <c r="AQ58" s="15">
        <v>0</v>
      </c>
      <c r="AR58" s="15">
        <v>595</v>
      </c>
      <c r="AS58" s="15">
        <v>110</v>
      </c>
      <c r="AT58" s="15">
        <v>21</v>
      </c>
      <c r="AU58" s="39">
        <f>AT58+AS58+AR58+AQ58+AP58+AO58+AN58</f>
        <v>1158</v>
      </c>
      <c r="AV58" s="34">
        <v>68</v>
      </c>
      <c r="AW58" s="35" t="s">
        <v>10</v>
      </c>
      <c r="AX58" s="35" t="s">
        <v>4</v>
      </c>
      <c r="AY58" s="35" t="s">
        <v>11</v>
      </c>
      <c r="AZ58" s="36">
        <v>184</v>
      </c>
      <c r="BA58" s="35">
        <v>15</v>
      </c>
      <c r="BB58" s="35">
        <v>9</v>
      </c>
      <c r="BC58" s="35">
        <v>12</v>
      </c>
      <c r="BD58" s="37"/>
      <c r="BE58" s="35"/>
    </row>
    <row r="59" spans="1:57" ht="11.25" customHeight="1">
      <c r="A59" s="13">
        <v>54</v>
      </c>
      <c r="B59" s="13" t="s">
        <v>42</v>
      </c>
      <c r="C59" s="14">
        <v>8</v>
      </c>
      <c r="D59" s="13">
        <v>1984</v>
      </c>
      <c r="E59" s="13">
        <v>5</v>
      </c>
      <c r="F59" s="13">
        <v>4</v>
      </c>
      <c r="G59" s="13">
        <v>55</v>
      </c>
      <c r="H59" s="15">
        <v>0</v>
      </c>
      <c r="I59" s="16">
        <v>440</v>
      </c>
      <c r="J59" s="17">
        <v>0</v>
      </c>
      <c r="K59" s="17">
        <v>0</v>
      </c>
      <c r="L59" s="18">
        <v>822</v>
      </c>
      <c r="M59" s="19">
        <v>0</v>
      </c>
      <c r="N59" s="19">
        <v>0</v>
      </c>
      <c r="O59" s="19">
        <v>0</v>
      </c>
      <c r="P59" s="19">
        <v>0</v>
      </c>
      <c r="Q59" s="21">
        <v>2861.8</v>
      </c>
      <c r="R59" s="16">
        <v>50.1</v>
      </c>
      <c r="S59" s="61">
        <f t="shared" si="5"/>
        <v>2911.9</v>
      </c>
      <c r="T59" s="15">
        <f t="shared" si="6"/>
        <v>440</v>
      </c>
      <c r="U59" s="22">
        <f t="shared" si="1"/>
        <v>4173.9000000000005</v>
      </c>
      <c r="V59" s="23">
        <v>2864.5</v>
      </c>
      <c r="W59" s="24">
        <v>10945</v>
      </c>
      <c r="X59" s="25">
        <v>13.3</v>
      </c>
      <c r="Y59" s="26"/>
      <c r="Z59" s="5"/>
      <c r="AA59" s="27" t="s">
        <v>2</v>
      </c>
      <c r="AB59" s="28" t="s">
        <v>3</v>
      </c>
      <c r="AC59" s="28" t="s">
        <v>4</v>
      </c>
      <c r="AD59" s="27" t="s">
        <v>5</v>
      </c>
      <c r="AE59" s="15">
        <v>883</v>
      </c>
      <c r="AF59" s="28"/>
      <c r="AG59" s="28"/>
      <c r="AH59" s="28"/>
      <c r="AI59" s="24" t="s">
        <v>32</v>
      </c>
      <c r="AJ59" s="15" t="s">
        <v>7</v>
      </c>
      <c r="AK59" s="24" t="s">
        <v>14</v>
      </c>
      <c r="AL59" s="25" t="s">
        <v>19</v>
      </c>
      <c r="AM59" s="32">
        <v>2686</v>
      </c>
      <c r="AN59" s="15">
        <v>140</v>
      </c>
      <c r="AO59" s="15">
        <v>16</v>
      </c>
      <c r="AP59" s="15">
        <v>140</v>
      </c>
      <c r="AQ59" s="15">
        <v>0</v>
      </c>
      <c r="AR59" s="15">
        <v>1323</v>
      </c>
      <c r="AS59" s="15">
        <v>0</v>
      </c>
      <c r="AT59" s="15">
        <v>160</v>
      </c>
      <c r="AU59" s="33">
        <f>AT59+AS59+AR59+AQ59+AP59+AO59+AN59</f>
        <v>1779</v>
      </c>
      <c r="AV59" s="34">
        <v>122</v>
      </c>
      <c r="AW59" s="35" t="s">
        <v>15</v>
      </c>
      <c r="AX59" s="35" t="s">
        <v>16</v>
      </c>
      <c r="AY59" s="35" t="s">
        <v>11</v>
      </c>
      <c r="AZ59" s="36">
        <v>1188</v>
      </c>
      <c r="BA59" s="35">
        <v>18</v>
      </c>
      <c r="BB59" s="35">
        <v>18</v>
      </c>
      <c r="BC59" s="35">
        <v>11</v>
      </c>
      <c r="BD59" s="37">
        <v>8</v>
      </c>
      <c r="BE59" s="35"/>
    </row>
    <row r="60" spans="1:57" ht="12" customHeight="1">
      <c r="A60" s="24">
        <v>55</v>
      </c>
      <c r="B60" s="24" t="s">
        <v>42</v>
      </c>
      <c r="C60" s="14">
        <v>9</v>
      </c>
      <c r="D60" s="24">
        <v>1963</v>
      </c>
      <c r="E60" s="24">
        <v>3</v>
      </c>
      <c r="F60" s="24">
        <v>3</v>
      </c>
      <c r="G60" s="24">
        <v>36</v>
      </c>
      <c r="H60" s="15">
        <v>0</v>
      </c>
      <c r="I60" s="16">
        <v>134.69999999999999</v>
      </c>
      <c r="J60" s="17">
        <v>0</v>
      </c>
      <c r="K60" s="17">
        <v>0</v>
      </c>
      <c r="L60" s="18">
        <v>861.4</v>
      </c>
      <c r="M60" s="19">
        <v>0</v>
      </c>
      <c r="N60" s="19">
        <v>0</v>
      </c>
      <c r="O60" s="19">
        <v>0</v>
      </c>
      <c r="P60" s="19">
        <v>0</v>
      </c>
      <c r="Q60" s="21">
        <v>1105.3</v>
      </c>
      <c r="R60" s="16">
        <v>336.9</v>
      </c>
      <c r="S60" s="61">
        <f t="shared" si="5"/>
        <v>1442.1999999999998</v>
      </c>
      <c r="T60" s="15">
        <f t="shared" si="6"/>
        <v>134.69999999999999</v>
      </c>
      <c r="U60" s="22">
        <f t="shared" si="1"/>
        <v>2438.2999999999997</v>
      </c>
      <c r="V60" s="23">
        <v>1105.3</v>
      </c>
      <c r="W60" s="24">
        <v>6625</v>
      </c>
      <c r="X60" s="25">
        <v>8.3000000000000007</v>
      </c>
      <c r="Y60" s="26"/>
      <c r="Z60" s="5"/>
      <c r="AA60" s="27" t="s">
        <v>2</v>
      </c>
      <c r="AB60" s="28" t="s">
        <v>3</v>
      </c>
      <c r="AC60" s="28" t="s">
        <v>4</v>
      </c>
      <c r="AD60" s="27" t="s">
        <v>5</v>
      </c>
      <c r="AE60" s="15"/>
      <c r="AF60" s="28">
        <v>883</v>
      </c>
      <c r="AG60" s="28"/>
      <c r="AH60" s="28"/>
      <c r="AI60" s="24" t="s">
        <v>32</v>
      </c>
      <c r="AJ60" s="15" t="s">
        <v>7</v>
      </c>
      <c r="AK60" s="24" t="s">
        <v>17</v>
      </c>
      <c r="AL60" s="31" t="s">
        <v>9</v>
      </c>
      <c r="AM60" s="32">
        <v>1708</v>
      </c>
      <c r="AN60" s="35">
        <v>125</v>
      </c>
      <c r="AO60" s="35">
        <v>4</v>
      </c>
      <c r="AP60" s="35">
        <v>127</v>
      </c>
      <c r="AQ60" s="35">
        <v>0</v>
      </c>
      <c r="AR60" s="15">
        <v>687</v>
      </c>
      <c r="AS60" s="15">
        <v>6</v>
      </c>
      <c r="AT60" s="15">
        <v>28</v>
      </c>
      <c r="AU60" s="33">
        <f>AT60+AS60+AR60+AQ56+AP56+AN56</f>
        <v>1065</v>
      </c>
      <c r="AV60" s="34">
        <v>58</v>
      </c>
      <c r="AW60" s="35" t="s">
        <v>15</v>
      </c>
      <c r="AX60" s="35" t="s">
        <v>4</v>
      </c>
      <c r="AY60" s="35" t="s">
        <v>11</v>
      </c>
      <c r="AZ60" s="36">
        <v>528</v>
      </c>
      <c r="BA60" s="35">
        <v>14</v>
      </c>
      <c r="BB60" s="35">
        <v>11</v>
      </c>
      <c r="BC60" s="35">
        <v>11</v>
      </c>
      <c r="BD60" s="37"/>
      <c r="BE60" s="35"/>
    </row>
    <row r="61" spans="1:57" ht="12" customHeight="1">
      <c r="A61" s="24">
        <v>56</v>
      </c>
      <c r="B61" s="24" t="s">
        <v>43</v>
      </c>
      <c r="C61" s="14">
        <v>1</v>
      </c>
      <c r="D61" s="24">
        <v>1965</v>
      </c>
      <c r="E61" s="24">
        <v>5</v>
      </c>
      <c r="F61" s="24">
        <v>4</v>
      </c>
      <c r="G61" s="24">
        <v>73</v>
      </c>
      <c r="H61" s="15">
        <v>0</v>
      </c>
      <c r="I61" s="16">
        <v>280.60000000000002</v>
      </c>
      <c r="J61" s="17">
        <v>0</v>
      </c>
      <c r="K61" s="17">
        <v>0</v>
      </c>
      <c r="L61" s="18">
        <v>354.7</v>
      </c>
      <c r="M61" s="19">
        <v>0</v>
      </c>
      <c r="N61" s="19">
        <v>0</v>
      </c>
      <c r="O61" s="19">
        <v>0</v>
      </c>
      <c r="P61" s="19">
        <v>0</v>
      </c>
      <c r="Q61" s="21">
        <v>2540.9</v>
      </c>
      <c r="R61" s="16">
        <v>638</v>
      </c>
      <c r="S61" s="61">
        <f t="shared" si="5"/>
        <v>3178.9</v>
      </c>
      <c r="T61" s="15">
        <f t="shared" ref="T61:T67" si="7">I61:I91+J61:J91+K61:K91</f>
        <v>280.60000000000002</v>
      </c>
      <c r="U61" s="22">
        <f t="shared" si="1"/>
        <v>3814.2</v>
      </c>
      <c r="V61" s="23">
        <v>2567.1</v>
      </c>
      <c r="W61" s="24">
        <v>15244</v>
      </c>
      <c r="X61" s="25">
        <v>14.5</v>
      </c>
      <c r="Y61" s="26"/>
      <c r="Z61" s="5"/>
      <c r="AA61" s="27" t="s">
        <v>2</v>
      </c>
      <c r="AB61" s="28" t="s">
        <v>3</v>
      </c>
      <c r="AC61" s="28" t="s">
        <v>4</v>
      </c>
      <c r="AD61" s="27" t="s">
        <v>5</v>
      </c>
      <c r="AE61" s="15"/>
      <c r="AF61" s="28">
        <v>1111</v>
      </c>
      <c r="AG61" s="28"/>
      <c r="AH61" s="28"/>
      <c r="AI61" s="24" t="s">
        <v>13</v>
      </c>
      <c r="AJ61" s="15" t="s">
        <v>7</v>
      </c>
      <c r="AK61" s="24" t="s">
        <v>17</v>
      </c>
      <c r="AL61" s="31" t="s">
        <v>9</v>
      </c>
      <c r="AM61" s="32">
        <v>3465</v>
      </c>
      <c r="AN61" s="15">
        <v>234</v>
      </c>
      <c r="AO61" s="15">
        <v>35</v>
      </c>
      <c r="AP61" s="15">
        <v>152</v>
      </c>
      <c r="AQ61" s="15">
        <v>0</v>
      </c>
      <c r="AR61" s="15">
        <v>1961</v>
      </c>
      <c r="AS61" s="15">
        <v>36</v>
      </c>
      <c r="AT61" s="15">
        <v>166</v>
      </c>
      <c r="AU61" s="33">
        <f t="shared" ref="AU61:AU66" si="8">AT61+AS61+AR61+AQ61+AP61+AO61+AN61</f>
        <v>2584</v>
      </c>
      <c r="AV61" s="34">
        <v>122</v>
      </c>
      <c r="AW61" s="35" t="s">
        <v>15</v>
      </c>
      <c r="AX61" s="35" t="s">
        <v>4</v>
      </c>
      <c r="AY61" s="35" t="s">
        <v>11</v>
      </c>
      <c r="AZ61" s="36">
        <v>535</v>
      </c>
      <c r="BA61" s="35">
        <v>36</v>
      </c>
      <c r="BB61" s="35">
        <v>10</v>
      </c>
      <c r="BC61" s="35">
        <v>27</v>
      </c>
      <c r="BD61" s="37"/>
      <c r="BE61" s="35"/>
    </row>
    <row r="62" spans="1:57" ht="11.25" customHeight="1">
      <c r="A62" s="24">
        <v>57</v>
      </c>
      <c r="B62" s="24" t="s">
        <v>43</v>
      </c>
      <c r="C62" s="14">
        <v>11</v>
      </c>
      <c r="D62" s="24">
        <v>1964</v>
      </c>
      <c r="E62" s="24">
        <v>5</v>
      </c>
      <c r="F62" s="24">
        <v>4</v>
      </c>
      <c r="G62" s="24">
        <v>64</v>
      </c>
      <c r="H62" s="15">
        <v>0</v>
      </c>
      <c r="I62" s="16">
        <v>263</v>
      </c>
      <c r="J62" s="17">
        <v>0</v>
      </c>
      <c r="K62" s="17">
        <v>0</v>
      </c>
      <c r="L62" s="18"/>
      <c r="M62" s="19">
        <v>0</v>
      </c>
      <c r="N62" s="19">
        <v>0</v>
      </c>
      <c r="O62" s="19">
        <v>0</v>
      </c>
      <c r="P62" s="19">
        <v>0</v>
      </c>
      <c r="Q62" s="21">
        <v>2522.1</v>
      </c>
      <c r="R62" s="16">
        <v>1392</v>
      </c>
      <c r="S62" s="61">
        <f t="shared" si="5"/>
        <v>3914.1</v>
      </c>
      <c r="T62" s="15">
        <f t="shared" si="7"/>
        <v>263</v>
      </c>
      <c r="U62" s="22">
        <f t="shared" si="1"/>
        <v>4177.1000000000004</v>
      </c>
      <c r="V62" s="23">
        <v>2521.5</v>
      </c>
      <c r="W62" s="24">
        <v>15175</v>
      </c>
      <c r="X62" s="25">
        <v>14.5</v>
      </c>
      <c r="Y62" s="26"/>
      <c r="Z62" s="5"/>
      <c r="AA62" s="27" t="s">
        <v>2</v>
      </c>
      <c r="AB62" s="28" t="s">
        <v>3</v>
      </c>
      <c r="AC62" s="28" t="s">
        <v>4</v>
      </c>
      <c r="AD62" s="27" t="s">
        <v>5</v>
      </c>
      <c r="AE62" s="15">
        <v>972</v>
      </c>
      <c r="AF62" s="28"/>
      <c r="AG62" s="28"/>
      <c r="AH62" s="28"/>
      <c r="AI62" s="24" t="s">
        <v>13</v>
      </c>
      <c r="AJ62" s="15" t="s">
        <v>7</v>
      </c>
      <c r="AK62" s="24" t="s">
        <v>14</v>
      </c>
      <c r="AL62" s="31" t="s">
        <v>9</v>
      </c>
      <c r="AM62" s="32">
        <v>2677</v>
      </c>
      <c r="AN62" s="15">
        <v>246</v>
      </c>
      <c r="AO62" s="15">
        <v>60</v>
      </c>
      <c r="AP62" s="15">
        <v>66</v>
      </c>
      <c r="AQ62" s="15">
        <v>0</v>
      </c>
      <c r="AR62" s="15">
        <v>1358</v>
      </c>
      <c r="AS62" s="15">
        <v>0</v>
      </c>
      <c r="AT62" s="15">
        <v>60</v>
      </c>
      <c r="AU62" s="33">
        <f t="shared" si="8"/>
        <v>1790</v>
      </c>
      <c r="AV62" s="34">
        <v>133</v>
      </c>
      <c r="AW62" s="35" t="s">
        <v>15</v>
      </c>
      <c r="AX62" s="35" t="s">
        <v>4</v>
      </c>
      <c r="AY62" s="35" t="s">
        <v>11</v>
      </c>
      <c r="AZ62" s="36">
        <v>218</v>
      </c>
      <c r="BA62" s="35">
        <v>14</v>
      </c>
      <c r="BB62" s="35">
        <v>31</v>
      </c>
      <c r="BC62" s="35">
        <v>19</v>
      </c>
      <c r="BD62" s="37"/>
      <c r="BE62" s="35"/>
    </row>
    <row r="63" spans="1:57" ht="11.25" customHeight="1">
      <c r="A63" s="24">
        <v>58</v>
      </c>
      <c r="B63" s="24" t="s">
        <v>43</v>
      </c>
      <c r="C63" s="14">
        <v>3</v>
      </c>
      <c r="D63" s="24">
        <v>1964</v>
      </c>
      <c r="E63" s="24">
        <v>5</v>
      </c>
      <c r="F63" s="24">
        <v>4</v>
      </c>
      <c r="G63" s="24">
        <v>64</v>
      </c>
      <c r="H63" s="15">
        <v>0</v>
      </c>
      <c r="I63" s="16">
        <v>226.3</v>
      </c>
      <c r="J63" s="17">
        <v>0</v>
      </c>
      <c r="K63" s="17">
        <v>0</v>
      </c>
      <c r="L63" s="18">
        <v>413.6</v>
      </c>
      <c r="M63" s="19">
        <v>235.9</v>
      </c>
      <c r="N63" s="19">
        <v>0</v>
      </c>
      <c r="O63" s="19">
        <v>0</v>
      </c>
      <c r="P63" s="19">
        <v>0</v>
      </c>
      <c r="Q63" s="21">
        <v>2540.3000000000002</v>
      </c>
      <c r="R63" s="16">
        <v>850.1</v>
      </c>
      <c r="S63" s="61">
        <f t="shared" si="5"/>
        <v>3390.4</v>
      </c>
      <c r="T63" s="15">
        <f t="shared" si="7"/>
        <v>226.3</v>
      </c>
      <c r="U63" s="22">
        <v>3853.2</v>
      </c>
      <c r="V63" s="23">
        <v>2541</v>
      </c>
      <c r="W63" s="24">
        <v>13697</v>
      </c>
      <c r="X63" s="25">
        <v>15.5</v>
      </c>
      <c r="Y63" s="26"/>
      <c r="Z63" s="5"/>
      <c r="AA63" s="27" t="s">
        <v>2</v>
      </c>
      <c r="AB63" s="28" t="s">
        <v>3</v>
      </c>
      <c r="AC63" s="28" t="s">
        <v>4</v>
      </c>
      <c r="AD63" s="27" t="s">
        <v>5</v>
      </c>
      <c r="AE63" s="15"/>
      <c r="AF63" s="28">
        <v>1111</v>
      </c>
      <c r="AG63" s="28"/>
      <c r="AH63" s="28"/>
      <c r="AI63" s="24" t="s">
        <v>13</v>
      </c>
      <c r="AJ63" s="15" t="s">
        <v>7</v>
      </c>
      <c r="AK63" s="24" t="s">
        <v>17</v>
      </c>
      <c r="AL63" s="31" t="s">
        <v>9</v>
      </c>
      <c r="AM63" s="32">
        <v>2628</v>
      </c>
      <c r="AN63" s="15">
        <v>250</v>
      </c>
      <c r="AO63" s="15">
        <v>53</v>
      </c>
      <c r="AP63" s="15">
        <v>144</v>
      </c>
      <c r="AQ63" s="15">
        <v>0</v>
      </c>
      <c r="AR63" s="15">
        <v>1138</v>
      </c>
      <c r="AS63" s="15">
        <v>15</v>
      </c>
      <c r="AT63" s="15">
        <v>144</v>
      </c>
      <c r="AU63" s="33">
        <f t="shared" si="8"/>
        <v>1744</v>
      </c>
      <c r="AV63" s="34">
        <v>116</v>
      </c>
      <c r="AW63" s="35" t="s">
        <v>15</v>
      </c>
      <c r="AX63" s="35" t="s">
        <v>4</v>
      </c>
      <c r="AY63" s="35" t="s">
        <v>11</v>
      </c>
      <c r="AZ63" s="36">
        <v>680</v>
      </c>
      <c r="BA63" s="35">
        <v>31</v>
      </c>
      <c r="BB63" s="35">
        <v>9</v>
      </c>
      <c r="BC63" s="35">
        <v>24</v>
      </c>
      <c r="BD63" s="37"/>
      <c r="BE63" s="35"/>
    </row>
    <row r="64" spans="1:57" ht="11.25" customHeight="1">
      <c r="A64" s="24">
        <v>59</v>
      </c>
      <c r="B64" s="24" t="s">
        <v>43</v>
      </c>
      <c r="C64" s="14">
        <v>5</v>
      </c>
      <c r="D64" s="24">
        <v>1966</v>
      </c>
      <c r="E64" s="24">
        <v>5</v>
      </c>
      <c r="F64" s="24">
        <v>4</v>
      </c>
      <c r="G64" s="24">
        <v>80</v>
      </c>
      <c r="H64" s="15">
        <v>0</v>
      </c>
      <c r="I64" s="16">
        <v>280.60000000000002</v>
      </c>
      <c r="J64" s="17">
        <v>0</v>
      </c>
      <c r="K64" s="17">
        <v>0</v>
      </c>
      <c r="L64" s="18">
        <v>689</v>
      </c>
      <c r="M64" s="19">
        <v>0</v>
      </c>
      <c r="N64" s="19">
        <v>0</v>
      </c>
      <c r="O64" s="19">
        <v>0</v>
      </c>
      <c r="P64" s="19">
        <v>0</v>
      </c>
      <c r="Q64" s="21">
        <v>3153</v>
      </c>
      <c r="R64" s="16">
        <v>0</v>
      </c>
      <c r="S64" s="61">
        <f t="shared" si="5"/>
        <v>3153</v>
      </c>
      <c r="T64" s="15">
        <f t="shared" si="7"/>
        <v>280.60000000000002</v>
      </c>
      <c r="U64" s="22">
        <f t="shared" si="1"/>
        <v>4122.6000000000004</v>
      </c>
      <c r="V64" s="23">
        <v>3150.3</v>
      </c>
      <c r="W64" s="24">
        <v>15707</v>
      </c>
      <c r="X64" s="25">
        <v>15</v>
      </c>
      <c r="Y64" s="26"/>
      <c r="Z64" s="5"/>
      <c r="AA64" s="27" t="s">
        <v>2</v>
      </c>
      <c r="AB64" s="28" t="s">
        <v>3</v>
      </c>
      <c r="AC64" s="28" t="s">
        <v>4</v>
      </c>
      <c r="AD64" s="27" t="s">
        <v>5</v>
      </c>
      <c r="AE64" s="15">
        <v>1111</v>
      </c>
      <c r="AF64" s="28"/>
      <c r="AG64" s="28"/>
      <c r="AH64" s="28"/>
      <c r="AI64" s="24" t="s">
        <v>13</v>
      </c>
      <c r="AJ64" s="15" t="s">
        <v>7</v>
      </c>
      <c r="AK64" s="24" t="s">
        <v>17</v>
      </c>
      <c r="AL64" s="31" t="s">
        <v>9</v>
      </c>
      <c r="AM64" s="32">
        <v>2612</v>
      </c>
      <c r="AN64" s="15">
        <v>215</v>
      </c>
      <c r="AO64" s="15">
        <v>60</v>
      </c>
      <c r="AP64" s="15">
        <v>156</v>
      </c>
      <c r="AQ64" s="15">
        <v>0</v>
      </c>
      <c r="AR64" s="15">
        <v>1059</v>
      </c>
      <c r="AS64" s="15">
        <v>80</v>
      </c>
      <c r="AT64" s="15">
        <v>160</v>
      </c>
      <c r="AU64" s="33">
        <f t="shared" si="8"/>
        <v>1730</v>
      </c>
      <c r="AV64" s="62">
        <v>148</v>
      </c>
      <c r="AW64" s="35" t="s">
        <v>15</v>
      </c>
      <c r="AX64" s="9" t="s">
        <v>16</v>
      </c>
      <c r="AY64" s="35" t="s">
        <v>11</v>
      </c>
      <c r="AZ64" s="36">
        <v>804</v>
      </c>
      <c r="BA64" s="35">
        <v>20</v>
      </c>
      <c r="BB64" s="35">
        <v>27</v>
      </c>
      <c r="BC64" s="35">
        <v>33</v>
      </c>
      <c r="BD64" s="37"/>
      <c r="BE64" s="35"/>
    </row>
    <row r="65" spans="1:57" ht="11.25" customHeight="1">
      <c r="A65" s="24">
        <v>60</v>
      </c>
      <c r="B65" s="24" t="s">
        <v>43</v>
      </c>
      <c r="C65" s="14">
        <v>7</v>
      </c>
      <c r="D65" s="24">
        <v>1966</v>
      </c>
      <c r="E65" s="24">
        <v>5</v>
      </c>
      <c r="F65" s="24">
        <v>4</v>
      </c>
      <c r="G65" s="24">
        <v>80</v>
      </c>
      <c r="H65" s="15">
        <v>0</v>
      </c>
      <c r="I65" s="16">
        <v>280.60000000000002</v>
      </c>
      <c r="J65" s="17">
        <v>0</v>
      </c>
      <c r="K65" s="17">
        <v>0</v>
      </c>
      <c r="L65" s="18">
        <v>729.5</v>
      </c>
      <c r="M65" s="19">
        <v>0</v>
      </c>
      <c r="N65" s="19">
        <v>0</v>
      </c>
      <c r="O65" s="19">
        <v>0</v>
      </c>
      <c r="P65" s="19">
        <v>0</v>
      </c>
      <c r="Q65" s="21">
        <v>3172.6</v>
      </c>
      <c r="R65" s="16">
        <v>32.6</v>
      </c>
      <c r="S65" s="61">
        <f t="shared" si="5"/>
        <v>3205.2</v>
      </c>
      <c r="T65" s="15">
        <f t="shared" si="7"/>
        <v>280.60000000000002</v>
      </c>
      <c r="U65" s="22">
        <f t="shared" si="1"/>
        <v>4215.3</v>
      </c>
      <c r="V65" s="23">
        <v>3177.4</v>
      </c>
      <c r="W65" s="24">
        <v>14778</v>
      </c>
      <c r="X65" s="25">
        <v>14</v>
      </c>
      <c r="Y65" s="26"/>
      <c r="Z65" s="5"/>
      <c r="AA65" s="27" t="s">
        <v>2</v>
      </c>
      <c r="AB65" s="28" t="s">
        <v>3</v>
      </c>
      <c r="AC65" s="28" t="s">
        <v>4</v>
      </c>
      <c r="AD65" s="27" t="s">
        <v>5</v>
      </c>
      <c r="AE65" s="15">
        <v>1111</v>
      </c>
      <c r="AF65" s="28"/>
      <c r="AG65" s="28"/>
      <c r="AH65" s="28"/>
      <c r="AI65" s="24" t="s">
        <v>13</v>
      </c>
      <c r="AJ65" s="15" t="s">
        <v>7</v>
      </c>
      <c r="AK65" s="24" t="s">
        <v>17</v>
      </c>
      <c r="AL65" s="31" t="s">
        <v>9</v>
      </c>
      <c r="AM65" s="32">
        <v>3274</v>
      </c>
      <c r="AN65" s="15">
        <v>215</v>
      </c>
      <c r="AO65" s="15">
        <v>60</v>
      </c>
      <c r="AP65" s="15">
        <v>149</v>
      </c>
      <c r="AQ65" s="15">
        <v>0</v>
      </c>
      <c r="AR65" s="15">
        <v>1743</v>
      </c>
      <c r="AS65" s="15">
        <v>64</v>
      </c>
      <c r="AT65" s="15">
        <v>158</v>
      </c>
      <c r="AU65" s="33">
        <f t="shared" si="8"/>
        <v>2389</v>
      </c>
      <c r="AV65" s="34">
        <v>140</v>
      </c>
      <c r="AW65" s="35" t="s">
        <v>15</v>
      </c>
      <c r="AX65" s="35" t="s">
        <v>4</v>
      </c>
      <c r="AY65" s="35" t="s">
        <v>11</v>
      </c>
      <c r="AZ65" s="36">
        <v>833</v>
      </c>
      <c r="BA65" s="35">
        <v>21</v>
      </c>
      <c r="BB65" s="35">
        <v>30</v>
      </c>
      <c r="BC65" s="35">
        <v>29</v>
      </c>
      <c r="BD65" s="37"/>
      <c r="BE65" s="35"/>
    </row>
    <row r="66" spans="1:57" ht="11.25" customHeight="1">
      <c r="A66" s="24">
        <v>61</v>
      </c>
      <c r="B66" s="24" t="s">
        <v>43</v>
      </c>
      <c r="C66" s="14">
        <v>9</v>
      </c>
      <c r="D66" s="24">
        <v>1966</v>
      </c>
      <c r="E66" s="24">
        <v>5</v>
      </c>
      <c r="F66" s="24">
        <v>4</v>
      </c>
      <c r="G66" s="24">
        <v>76</v>
      </c>
      <c r="H66" s="15">
        <v>0</v>
      </c>
      <c r="I66" s="16">
        <v>282</v>
      </c>
      <c r="J66" s="17">
        <v>0</v>
      </c>
      <c r="K66" s="17">
        <v>0</v>
      </c>
      <c r="L66" s="18">
        <v>542.1</v>
      </c>
      <c r="M66" s="19">
        <v>0</v>
      </c>
      <c r="N66" s="19">
        <v>0</v>
      </c>
      <c r="O66" s="19">
        <v>0</v>
      </c>
      <c r="P66" s="19">
        <v>0</v>
      </c>
      <c r="Q66" s="21">
        <v>3207.3</v>
      </c>
      <c r="R66" s="16">
        <v>179.2</v>
      </c>
      <c r="S66" s="61">
        <f t="shared" si="5"/>
        <v>3386.5</v>
      </c>
      <c r="T66" s="15">
        <f t="shared" si="7"/>
        <v>282</v>
      </c>
      <c r="U66" s="22">
        <f t="shared" si="1"/>
        <v>4210.6000000000004</v>
      </c>
      <c r="V66" s="23">
        <v>3180.5</v>
      </c>
      <c r="W66" s="24">
        <v>14910</v>
      </c>
      <c r="X66" s="25">
        <v>14</v>
      </c>
      <c r="Y66" s="26"/>
      <c r="Z66" s="5"/>
      <c r="AA66" s="27" t="s">
        <v>2</v>
      </c>
      <c r="AB66" s="28" t="s">
        <v>3</v>
      </c>
      <c r="AC66" s="28" t="s">
        <v>4</v>
      </c>
      <c r="AD66" s="27" t="s">
        <v>5</v>
      </c>
      <c r="AE66" s="15">
        <v>972</v>
      </c>
      <c r="AF66" s="28"/>
      <c r="AG66" s="28"/>
      <c r="AH66" s="28"/>
      <c r="AI66" s="24" t="s">
        <v>13</v>
      </c>
      <c r="AJ66" s="15" t="s">
        <v>7</v>
      </c>
      <c r="AK66" s="24" t="s">
        <v>14</v>
      </c>
      <c r="AL66" s="31" t="s">
        <v>9</v>
      </c>
      <c r="AM66" s="32">
        <v>3404</v>
      </c>
      <c r="AN66" s="15">
        <v>248</v>
      </c>
      <c r="AO66" s="15">
        <v>60</v>
      </c>
      <c r="AP66" s="15">
        <v>178</v>
      </c>
      <c r="AQ66" s="15">
        <v>0</v>
      </c>
      <c r="AR66" s="15">
        <v>1725</v>
      </c>
      <c r="AS66" s="15">
        <v>209</v>
      </c>
      <c r="AT66" s="15">
        <v>102</v>
      </c>
      <c r="AU66" s="48">
        <f t="shared" si="8"/>
        <v>2522</v>
      </c>
      <c r="AV66" s="34">
        <v>158</v>
      </c>
      <c r="AW66" s="35" t="s">
        <v>15</v>
      </c>
      <c r="AX66" s="9" t="s">
        <v>16</v>
      </c>
      <c r="AY66" s="35" t="s">
        <v>11</v>
      </c>
      <c r="AZ66" s="36">
        <v>1164</v>
      </c>
      <c r="BA66" s="35">
        <v>19</v>
      </c>
      <c r="BB66" s="35">
        <v>30</v>
      </c>
      <c r="BC66" s="35">
        <v>27</v>
      </c>
      <c r="BD66" s="37"/>
      <c r="BE66" s="35"/>
    </row>
    <row r="67" spans="1:57" ht="11.25" customHeight="1">
      <c r="A67" s="24">
        <v>62</v>
      </c>
      <c r="B67" s="46" t="s">
        <v>44</v>
      </c>
      <c r="C67" s="14">
        <v>10</v>
      </c>
      <c r="D67" s="43">
        <v>1983</v>
      </c>
      <c r="E67" s="43">
        <v>5</v>
      </c>
      <c r="F67" s="43">
        <v>9</v>
      </c>
      <c r="G67" s="43">
        <v>123</v>
      </c>
      <c r="H67" s="15">
        <v>0</v>
      </c>
      <c r="I67" s="16">
        <v>671</v>
      </c>
      <c r="J67" s="17">
        <v>0</v>
      </c>
      <c r="K67" s="17">
        <v>0</v>
      </c>
      <c r="L67" s="18">
        <v>1769.3</v>
      </c>
      <c r="M67" s="19">
        <v>0</v>
      </c>
      <c r="N67" s="19">
        <v>0</v>
      </c>
      <c r="O67" s="19">
        <v>0</v>
      </c>
      <c r="P67" s="19">
        <v>0</v>
      </c>
      <c r="Q67" s="21">
        <v>5972.3</v>
      </c>
      <c r="R67" s="16">
        <v>57.6</v>
      </c>
      <c r="S67" s="61">
        <f t="shared" si="5"/>
        <v>6029.9000000000005</v>
      </c>
      <c r="T67" s="15">
        <f t="shared" si="7"/>
        <v>671</v>
      </c>
      <c r="U67" s="22">
        <f t="shared" si="1"/>
        <v>8470.2000000000007</v>
      </c>
      <c r="V67" s="23">
        <v>5971.6</v>
      </c>
      <c r="W67" s="43">
        <v>33050</v>
      </c>
      <c r="X67" s="44">
        <v>15.7</v>
      </c>
      <c r="Y67" s="26"/>
      <c r="Z67" s="5"/>
      <c r="AA67" s="27" t="s">
        <v>2</v>
      </c>
      <c r="AB67" s="28" t="s">
        <v>3</v>
      </c>
      <c r="AC67" s="28" t="s">
        <v>4</v>
      </c>
      <c r="AD67" s="27" t="s">
        <v>5</v>
      </c>
      <c r="AE67" s="15">
        <v>2106</v>
      </c>
      <c r="AF67" s="28"/>
      <c r="AG67" s="28"/>
      <c r="AH67" s="28"/>
      <c r="AI67" s="25" t="s">
        <v>13</v>
      </c>
      <c r="AJ67" s="15" t="s">
        <v>7</v>
      </c>
      <c r="AK67" s="25" t="s">
        <v>14</v>
      </c>
      <c r="AL67" s="25" t="s">
        <v>19</v>
      </c>
      <c r="AM67" s="32">
        <v>6740</v>
      </c>
      <c r="AN67" s="15">
        <v>283</v>
      </c>
      <c r="AO67" s="15">
        <v>80</v>
      </c>
      <c r="AP67" s="15">
        <v>211</v>
      </c>
      <c r="AQ67" s="15">
        <v>0</v>
      </c>
      <c r="AR67" s="15">
        <v>3016</v>
      </c>
      <c r="AS67" s="15">
        <v>320</v>
      </c>
      <c r="AT67" s="15">
        <v>240</v>
      </c>
      <c r="AU67" s="33">
        <f>AT67+AS67+AR67+AQ67+AP67+AO67+AN67</f>
        <v>4150</v>
      </c>
      <c r="AV67" s="34">
        <v>269</v>
      </c>
      <c r="AW67" s="35" t="s">
        <v>15</v>
      </c>
      <c r="AX67" s="35" t="s">
        <v>4</v>
      </c>
      <c r="AY67" s="35" t="s">
        <v>11</v>
      </c>
      <c r="AZ67" s="36">
        <v>1381</v>
      </c>
      <c r="BA67" s="35">
        <v>30</v>
      </c>
      <c r="BB67" s="35">
        <v>47</v>
      </c>
      <c r="BC67" s="35">
        <v>37</v>
      </c>
      <c r="BD67" s="37">
        <v>9</v>
      </c>
      <c r="BE67" s="35"/>
    </row>
    <row r="68" spans="1:57" ht="11.25" customHeight="1">
      <c r="A68" s="24">
        <v>63</v>
      </c>
      <c r="B68" s="46" t="s">
        <v>44</v>
      </c>
      <c r="C68" s="14">
        <v>3</v>
      </c>
      <c r="D68" s="43">
        <v>1986</v>
      </c>
      <c r="E68" s="43">
        <v>5</v>
      </c>
      <c r="F68" s="43">
        <v>8</v>
      </c>
      <c r="G68" s="43">
        <v>117</v>
      </c>
      <c r="H68" s="15">
        <v>0</v>
      </c>
      <c r="I68" s="16">
        <v>587</v>
      </c>
      <c r="J68" s="17">
        <v>0</v>
      </c>
      <c r="K68" s="17">
        <v>0</v>
      </c>
      <c r="L68" s="18">
        <v>1446</v>
      </c>
      <c r="M68" s="19">
        <v>0</v>
      </c>
      <c r="N68" s="19">
        <v>0</v>
      </c>
      <c r="O68" s="19">
        <v>0</v>
      </c>
      <c r="P68" s="19">
        <v>0</v>
      </c>
      <c r="Q68" s="21">
        <v>5344.3</v>
      </c>
      <c r="R68" s="16">
        <v>280.39999999999998</v>
      </c>
      <c r="S68" s="61">
        <f t="shared" si="5"/>
        <v>5624.7</v>
      </c>
      <c r="T68" s="15">
        <f>I68:I97+J68:J97+K68:K97</f>
        <v>587</v>
      </c>
      <c r="U68" s="22">
        <f t="shared" si="1"/>
        <v>7657.7</v>
      </c>
      <c r="V68" s="23">
        <v>5608.8</v>
      </c>
      <c r="W68" s="43">
        <v>35549</v>
      </c>
      <c r="X68" s="44">
        <v>13.9</v>
      </c>
      <c r="Y68" s="26"/>
      <c r="Z68" s="5"/>
      <c r="AA68" s="27" t="s">
        <v>2</v>
      </c>
      <c r="AB68" s="28" t="s">
        <v>3</v>
      </c>
      <c r="AC68" s="28" t="s">
        <v>4</v>
      </c>
      <c r="AD68" s="27" t="s">
        <v>5</v>
      </c>
      <c r="AE68" s="15">
        <v>1997</v>
      </c>
      <c r="AF68" s="28"/>
      <c r="AG68" s="28"/>
      <c r="AH68" s="28"/>
      <c r="AI68" s="25" t="s">
        <v>13</v>
      </c>
      <c r="AJ68" s="15" t="s">
        <v>7</v>
      </c>
      <c r="AK68" s="25" t="s">
        <v>14</v>
      </c>
      <c r="AL68" s="25" t="s">
        <v>19</v>
      </c>
      <c r="AM68" s="32">
        <v>6288</v>
      </c>
      <c r="AN68" s="15">
        <v>850</v>
      </c>
      <c r="AO68" s="15">
        <v>285</v>
      </c>
      <c r="AP68" s="15">
        <v>350</v>
      </c>
      <c r="AQ68" s="15">
        <v>0</v>
      </c>
      <c r="AR68" s="15">
        <v>3097</v>
      </c>
      <c r="AS68" s="15">
        <v>403</v>
      </c>
      <c r="AT68" s="15">
        <v>530</v>
      </c>
      <c r="AU68" s="33">
        <f>AT68+AS68+AR68+AQ68+AP68+AO68+AN68</f>
        <v>5515</v>
      </c>
      <c r="AV68" s="34">
        <v>221</v>
      </c>
      <c r="AW68" s="35" t="s">
        <v>15</v>
      </c>
      <c r="AX68" s="35" t="s">
        <v>4</v>
      </c>
      <c r="AY68" s="35" t="s">
        <v>11</v>
      </c>
      <c r="AZ68" s="36">
        <v>802</v>
      </c>
      <c r="BA68" s="35">
        <v>39</v>
      </c>
      <c r="BB68" s="35">
        <v>61</v>
      </c>
      <c r="BC68" s="35">
        <v>17</v>
      </c>
      <c r="BD68" s="37"/>
      <c r="BE68" s="35"/>
    </row>
    <row r="69" spans="1:57" ht="11.25" customHeight="1">
      <c r="A69" s="24">
        <v>64</v>
      </c>
      <c r="B69" s="46" t="s">
        <v>44</v>
      </c>
      <c r="C69" s="14">
        <v>5</v>
      </c>
      <c r="D69" s="43">
        <v>1987</v>
      </c>
      <c r="E69" s="43">
        <v>5</v>
      </c>
      <c r="F69" s="43">
        <v>9</v>
      </c>
      <c r="G69" s="43">
        <v>115</v>
      </c>
      <c r="H69" s="15">
        <v>0</v>
      </c>
      <c r="I69" s="16">
        <v>817.4</v>
      </c>
      <c r="J69" s="17">
        <v>0</v>
      </c>
      <c r="K69" s="17">
        <v>0</v>
      </c>
      <c r="L69" s="18">
        <v>1677.2</v>
      </c>
      <c r="M69" s="19">
        <v>0</v>
      </c>
      <c r="N69" s="19">
        <v>0</v>
      </c>
      <c r="O69" s="19">
        <v>0</v>
      </c>
      <c r="P69" s="19">
        <v>0</v>
      </c>
      <c r="Q69" s="21">
        <v>6224</v>
      </c>
      <c r="R69" s="16">
        <v>0</v>
      </c>
      <c r="S69" s="61">
        <f>Q69:Q97+R69:R97</f>
        <v>6224</v>
      </c>
      <c r="T69" s="15">
        <f>I69:I97+J69:J97+K69:K97</f>
        <v>817.4</v>
      </c>
      <c r="U69" s="22">
        <f t="shared" si="1"/>
        <v>8718.6</v>
      </c>
      <c r="V69" s="23">
        <v>6225.3</v>
      </c>
      <c r="W69" s="43">
        <v>31459</v>
      </c>
      <c r="X69" s="44">
        <v>14.43</v>
      </c>
      <c r="Y69" s="26"/>
      <c r="Z69" s="5"/>
      <c r="AA69" s="27" t="s">
        <v>2</v>
      </c>
      <c r="AB69" s="28" t="s">
        <v>3</v>
      </c>
      <c r="AC69" s="28" t="s">
        <v>4</v>
      </c>
      <c r="AD69" s="27" t="s">
        <v>5</v>
      </c>
      <c r="AE69" s="15">
        <v>2078</v>
      </c>
      <c r="AF69" s="28"/>
      <c r="AG69" s="28"/>
      <c r="AH69" s="28"/>
      <c r="AI69" s="25" t="s">
        <v>13</v>
      </c>
      <c r="AJ69" s="15" t="s">
        <v>7</v>
      </c>
      <c r="AK69" s="25" t="s">
        <v>14</v>
      </c>
      <c r="AL69" s="25" t="s">
        <v>19</v>
      </c>
      <c r="AM69" s="32">
        <v>5966</v>
      </c>
      <c r="AN69" s="15">
        <v>400</v>
      </c>
      <c r="AO69" s="15">
        <v>276</v>
      </c>
      <c r="AP69" s="15">
        <v>240</v>
      </c>
      <c r="AQ69" s="15">
        <v>867</v>
      </c>
      <c r="AR69" s="15">
        <v>2973</v>
      </c>
      <c r="AS69" s="15">
        <v>390</v>
      </c>
      <c r="AT69" s="15">
        <v>180</v>
      </c>
      <c r="AU69" s="63">
        <f>AT69+AS69+AR69+AQ69+AP69+AO69+AN69</f>
        <v>5326</v>
      </c>
      <c r="AV69" s="34">
        <v>294</v>
      </c>
      <c r="AW69" s="35" t="s">
        <v>15</v>
      </c>
      <c r="AX69" s="9" t="s">
        <v>16</v>
      </c>
      <c r="AY69" s="35" t="s">
        <v>11</v>
      </c>
      <c r="AZ69" s="36">
        <v>1789</v>
      </c>
      <c r="BA69" s="35">
        <v>21</v>
      </c>
      <c r="BB69" s="35">
        <v>42</v>
      </c>
      <c r="BC69" s="35">
        <v>35</v>
      </c>
      <c r="BD69" s="37">
        <v>17</v>
      </c>
      <c r="BE69" s="35"/>
    </row>
    <row r="70" spans="1:57" ht="12.75" customHeight="1">
      <c r="A70" s="24">
        <v>65</v>
      </c>
      <c r="B70" s="46" t="s">
        <v>44</v>
      </c>
      <c r="C70" s="14" t="s">
        <v>45</v>
      </c>
      <c r="D70" s="43">
        <v>1978</v>
      </c>
      <c r="E70" s="43">
        <v>5</v>
      </c>
      <c r="F70" s="43">
        <v>1</v>
      </c>
      <c r="G70" s="43">
        <v>40</v>
      </c>
      <c r="H70" s="15">
        <v>0</v>
      </c>
      <c r="I70" s="16">
        <v>144.4</v>
      </c>
      <c r="J70" s="17">
        <v>209.9</v>
      </c>
      <c r="K70" s="17">
        <v>0</v>
      </c>
      <c r="L70" s="18" t="s">
        <v>46</v>
      </c>
      <c r="M70" s="19">
        <v>0</v>
      </c>
      <c r="N70" s="19">
        <v>0</v>
      </c>
      <c r="O70" s="19">
        <v>0</v>
      </c>
      <c r="P70" s="19">
        <v>0</v>
      </c>
      <c r="Q70" s="21">
        <v>2085.6999999999998</v>
      </c>
      <c r="R70" s="16">
        <v>0</v>
      </c>
      <c r="S70" s="61">
        <f>Q70:Q97+R70:R97</f>
        <v>2085.6999999999998</v>
      </c>
      <c r="T70" s="15">
        <f>I70:I97+J70:J97+K70:K97</f>
        <v>354.3</v>
      </c>
      <c r="U70" s="64">
        <v>3077.2</v>
      </c>
      <c r="V70" s="23">
        <v>2090.14</v>
      </c>
      <c r="W70" s="43">
        <v>9558</v>
      </c>
      <c r="X70" s="44">
        <v>15.7</v>
      </c>
      <c r="Y70" s="26"/>
      <c r="Z70" s="5"/>
      <c r="AA70" s="27" t="s">
        <v>2</v>
      </c>
      <c r="AB70" s="28" t="s">
        <v>3</v>
      </c>
      <c r="AC70" s="28" t="s">
        <v>4</v>
      </c>
      <c r="AD70" s="27" t="s">
        <v>5</v>
      </c>
      <c r="AE70" s="15">
        <v>739</v>
      </c>
      <c r="AF70" s="28"/>
      <c r="AG70" s="28"/>
      <c r="AH70" s="28"/>
      <c r="AI70" s="25" t="s">
        <v>32</v>
      </c>
      <c r="AJ70" s="15" t="s">
        <v>7</v>
      </c>
      <c r="AK70" s="25" t="s">
        <v>14</v>
      </c>
      <c r="AL70" s="25" t="s">
        <v>19</v>
      </c>
      <c r="AM70" s="32">
        <v>2747</v>
      </c>
      <c r="AN70" s="15">
        <v>183</v>
      </c>
      <c r="AO70" s="15">
        <v>50</v>
      </c>
      <c r="AP70" s="15">
        <v>105</v>
      </c>
      <c r="AQ70" s="15">
        <v>0</v>
      </c>
      <c r="AR70" s="15">
        <v>1686</v>
      </c>
      <c r="AS70" s="15">
        <v>0</v>
      </c>
      <c r="AT70" s="15">
        <v>86</v>
      </c>
      <c r="AU70" s="14">
        <f>AT70+AS70+AR70+AQ70+AP70+AO70+AN70</f>
        <v>2110</v>
      </c>
      <c r="AV70" s="34">
        <v>99</v>
      </c>
      <c r="AW70" s="35" t="s">
        <v>15</v>
      </c>
      <c r="AX70" s="35" t="s">
        <v>4</v>
      </c>
      <c r="AY70" s="35" t="s">
        <v>11</v>
      </c>
      <c r="AZ70" s="36">
        <v>1510</v>
      </c>
      <c r="BA70" s="35">
        <v>19</v>
      </c>
      <c r="BB70" s="35">
        <v>9</v>
      </c>
      <c r="BC70" s="35">
        <v>4</v>
      </c>
      <c r="BD70" s="37">
        <v>8</v>
      </c>
      <c r="BE70" s="35"/>
    </row>
    <row r="71" spans="1:57" ht="12.75" customHeight="1">
      <c r="A71" s="24">
        <v>66</v>
      </c>
      <c r="B71" s="24" t="s">
        <v>47</v>
      </c>
      <c r="C71" s="14">
        <v>10</v>
      </c>
      <c r="D71" s="24">
        <v>1985</v>
      </c>
      <c r="E71" s="24">
        <v>5</v>
      </c>
      <c r="F71" s="24">
        <v>6</v>
      </c>
      <c r="G71" s="24">
        <v>89</v>
      </c>
      <c r="H71" s="15">
        <v>0</v>
      </c>
      <c r="I71" s="16">
        <v>510.7</v>
      </c>
      <c r="J71" s="17">
        <v>0</v>
      </c>
      <c r="K71" s="17">
        <v>0</v>
      </c>
      <c r="L71" s="18">
        <v>1200</v>
      </c>
      <c r="M71" s="19">
        <v>0</v>
      </c>
      <c r="N71" s="19">
        <v>0</v>
      </c>
      <c r="O71" s="19">
        <v>0</v>
      </c>
      <c r="P71" s="19">
        <v>0</v>
      </c>
      <c r="Q71" s="21">
        <v>3969.9</v>
      </c>
      <c r="R71" s="16">
        <v>866.3</v>
      </c>
      <c r="S71" s="61">
        <f>Q71:Q97+R71:R97</f>
        <v>4836.2</v>
      </c>
      <c r="T71" s="15">
        <f>I71:I97+J71:J97+K71:K97</f>
        <v>510.7</v>
      </c>
      <c r="U71" s="22">
        <f t="shared" si="1"/>
        <v>6546.9000000000005</v>
      </c>
      <c r="V71" s="23">
        <v>3964.5</v>
      </c>
      <c r="W71" s="24">
        <v>18045</v>
      </c>
      <c r="X71" s="25">
        <v>14.8</v>
      </c>
      <c r="Y71" s="26"/>
      <c r="Z71" s="5"/>
      <c r="AA71" s="27" t="s">
        <v>2</v>
      </c>
      <c r="AB71" s="28" t="s">
        <v>3</v>
      </c>
      <c r="AC71" s="28" t="s">
        <v>4</v>
      </c>
      <c r="AD71" s="27" t="s">
        <v>5</v>
      </c>
      <c r="AE71" s="15">
        <v>1280</v>
      </c>
      <c r="AF71" s="28"/>
      <c r="AG71" s="28"/>
      <c r="AH71" s="28"/>
      <c r="AI71" s="24" t="s">
        <v>13</v>
      </c>
      <c r="AJ71" s="15" t="s">
        <v>7</v>
      </c>
      <c r="AK71" s="24" t="s">
        <v>14</v>
      </c>
      <c r="AL71" s="25" t="s">
        <v>19</v>
      </c>
      <c r="AM71" s="32">
        <v>5367</v>
      </c>
      <c r="AN71" s="15">
        <v>390</v>
      </c>
      <c r="AO71" s="15">
        <v>96</v>
      </c>
      <c r="AP71" s="15">
        <v>192.2</v>
      </c>
      <c r="AQ71" s="15">
        <v>923.16</v>
      </c>
      <c r="AR71" s="15">
        <v>2323.4</v>
      </c>
      <c r="AS71" s="15">
        <v>0</v>
      </c>
      <c r="AT71" s="15">
        <v>225</v>
      </c>
      <c r="AU71" s="33">
        <f>AN71+AO71+AP71+AQ71+AR71+AS71+AT71</f>
        <v>4149.76</v>
      </c>
      <c r="AV71" s="34">
        <v>191</v>
      </c>
      <c r="AW71" s="35" t="s">
        <v>15</v>
      </c>
      <c r="AX71" s="9" t="s">
        <v>16</v>
      </c>
      <c r="AY71" s="35" t="s">
        <v>11</v>
      </c>
      <c r="AZ71" s="36">
        <v>1896</v>
      </c>
      <c r="BA71" s="35">
        <v>30</v>
      </c>
      <c r="BB71" s="35">
        <v>35</v>
      </c>
      <c r="BC71" s="35">
        <v>24</v>
      </c>
      <c r="BD71" s="37"/>
      <c r="BE71" s="35"/>
    </row>
    <row r="72" spans="1:57" ht="12.75" customHeight="1">
      <c r="A72" s="24">
        <v>67</v>
      </c>
      <c r="B72" s="24" t="s">
        <v>47</v>
      </c>
      <c r="C72" s="14">
        <v>12</v>
      </c>
      <c r="D72" s="24">
        <v>1985</v>
      </c>
      <c r="E72" s="24">
        <v>5</v>
      </c>
      <c r="F72" s="24">
        <v>8</v>
      </c>
      <c r="G72" s="24">
        <v>96</v>
      </c>
      <c r="H72" s="15">
        <v>0</v>
      </c>
      <c r="I72" s="16">
        <v>887.6</v>
      </c>
      <c r="J72" s="17">
        <v>0</v>
      </c>
      <c r="K72" s="17">
        <v>0</v>
      </c>
      <c r="L72" s="18">
        <v>1523.2</v>
      </c>
      <c r="M72" s="19">
        <v>1455.4</v>
      </c>
      <c r="N72" s="19">
        <v>0</v>
      </c>
      <c r="O72" s="19">
        <v>0</v>
      </c>
      <c r="P72" s="19">
        <v>0</v>
      </c>
      <c r="Q72" s="21">
        <v>5164.8</v>
      </c>
      <c r="R72" s="16">
        <v>127.2</v>
      </c>
      <c r="S72" s="61">
        <f>Q72:Q101+R72:R101</f>
        <v>5292</v>
      </c>
      <c r="T72" s="15">
        <f>I72:I102+J72:J102+K72:K102</f>
        <v>887.6</v>
      </c>
      <c r="U72" s="22">
        <f>I72+M72+Q72+R72</f>
        <v>7635</v>
      </c>
      <c r="V72" s="23">
        <v>5166.8</v>
      </c>
      <c r="W72" s="24">
        <v>32766</v>
      </c>
      <c r="X72" s="25">
        <v>15.1</v>
      </c>
      <c r="Y72" s="26"/>
      <c r="Z72" s="5"/>
      <c r="AA72" s="27" t="s">
        <v>2</v>
      </c>
      <c r="AB72" s="28" t="s">
        <v>3</v>
      </c>
      <c r="AC72" s="28" t="s">
        <v>4</v>
      </c>
      <c r="AD72" s="27" t="s">
        <v>5</v>
      </c>
      <c r="AE72" s="15">
        <v>1715</v>
      </c>
      <c r="AF72" s="28"/>
      <c r="AG72" s="28"/>
      <c r="AH72" s="28"/>
      <c r="AI72" s="24" t="s">
        <v>13</v>
      </c>
      <c r="AJ72" s="8"/>
      <c r="AK72" s="24" t="s">
        <v>14</v>
      </c>
      <c r="AL72" s="25" t="s">
        <v>19</v>
      </c>
      <c r="AM72" s="32">
        <v>5536</v>
      </c>
      <c r="AN72" s="15">
        <v>653</v>
      </c>
      <c r="AO72" s="15">
        <v>673</v>
      </c>
      <c r="AP72" s="15">
        <v>210</v>
      </c>
      <c r="AQ72" s="15">
        <v>0</v>
      </c>
      <c r="AR72" s="15">
        <v>1500</v>
      </c>
      <c r="AS72" s="15">
        <v>485</v>
      </c>
      <c r="AT72" s="15">
        <v>501</v>
      </c>
      <c r="AU72" s="14">
        <f>AN72+AO72+AP72+AS72+AT72+AR72</f>
        <v>4022</v>
      </c>
      <c r="AV72" s="34">
        <v>227</v>
      </c>
      <c r="AW72" s="35" t="s">
        <v>15</v>
      </c>
      <c r="AX72" s="9"/>
      <c r="AY72" s="35" t="s">
        <v>11</v>
      </c>
      <c r="AZ72" s="36">
        <v>1872</v>
      </c>
      <c r="BA72" s="35">
        <v>19</v>
      </c>
      <c r="BB72" s="35">
        <v>37</v>
      </c>
      <c r="BC72" s="35">
        <v>31</v>
      </c>
      <c r="BD72" s="37">
        <v>9</v>
      </c>
      <c r="BE72" s="35"/>
    </row>
    <row r="73" spans="1:57" ht="11.25" customHeight="1">
      <c r="A73" s="24">
        <v>68</v>
      </c>
      <c r="B73" s="24" t="s">
        <v>47</v>
      </c>
      <c r="C73" s="14">
        <v>13</v>
      </c>
      <c r="D73" s="24">
        <v>1984</v>
      </c>
      <c r="E73" s="24">
        <v>3</v>
      </c>
      <c r="F73" s="24">
        <v>2</v>
      </c>
      <c r="G73" s="24">
        <v>17</v>
      </c>
      <c r="H73" s="15">
        <v>0</v>
      </c>
      <c r="I73" s="16">
        <v>106.3</v>
      </c>
      <c r="J73" s="17">
        <v>0</v>
      </c>
      <c r="K73" s="17">
        <v>0</v>
      </c>
      <c r="L73" s="18"/>
      <c r="M73" s="19">
        <v>0</v>
      </c>
      <c r="N73" s="19">
        <v>0</v>
      </c>
      <c r="O73" s="19">
        <v>0</v>
      </c>
      <c r="P73" s="19">
        <v>0</v>
      </c>
      <c r="Q73" s="21">
        <v>930.6</v>
      </c>
      <c r="R73" s="16">
        <v>65.599999999999994</v>
      </c>
      <c r="S73" s="22">
        <f>Q73:Q97+R73:R97</f>
        <v>996.2</v>
      </c>
      <c r="T73" s="15">
        <f>I73:I97+J73:J97+K73:K97</f>
        <v>106.3</v>
      </c>
      <c r="U73" s="22">
        <f>I73+J73+K73+L73+Q73+R73</f>
        <v>1102.5</v>
      </c>
      <c r="V73" s="23">
        <v>931.6</v>
      </c>
      <c r="W73" s="24">
        <v>4363</v>
      </c>
      <c r="X73" s="25">
        <v>9</v>
      </c>
      <c r="Y73" s="26"/>
      <c r="Z73" s="5"/>
      <c r="AA73" s="27" t="s">
        <v>2</v>
      </c>
      <c r="AB73" s="28" t="s">
        <v>3</v>
      </c>
      <c r="AC73" s="28" t="s">
        <v>4</v>
      </c>
      <c r="AD73" s="27" t="s">
        <v>5</v>
      </c>
      <c r="AE73" s="15"/>
      <c r="AF73" s="28">
        <v>698</v>
      </c>
      <c r="AG73" s="28"/>
      <c r="AH73" s="28"/>
      <c r="AI73" s="24" t="s">
        <v>13</v>
      </c>
      <c r="AJ73" s="15" t="s">
        <v>7</v>
      </c>
      <c r="AK73" s="24" t="s">
        <v>17</v>
      </c>
      <c r="AL73" s="31" t="s">
        <v>9</v>
      </c>
      <c r="AM73" s="32">
        <v>1638</v>
      </c>
      <c r="AN73" s="15">
        <v>170</v>
      </c>
      <c r="AO73" s="15">
        <v>6</v>
      </c>
      <c r="AP73" s="15">
        <v>100</v>
      </c>
      <c r="AQ73" s="15">
        <v>0</v>
      </c>
      <c r="AR73" s="15">
        <v>839</v>
      </c>
      <c r="AS73" s="15">
        <v>30</v>
      </c>
      <c r="AT73" s="15">
        <v>9</v>
      </c>
      <c r="AU73" s="33">
        <f>AT73+AS73+AR73+AQ73+AP73+AO73+AN73</f>
        <v>1154</v>
      </c>
      <c r="AV73" s="34">
        <v>40</v>
      </c>
      <c r="AW73" s="35" t="s">
        <v>15</v>
      </c>
      <c r="AX73" s="9" t="s">
        <v>16</v>
      </c>
      <c r="AY73" s="35" t="s">
        <v>11</v>
      </c>
      <c r="AZ73" s="36">
        <v>504</v>
      </c>
      <c r="BA73" s="35">
        <v>3</v>
      </c>
      <c r="BB73" s="35">
        <v>8</v>
      </c>
      <c r="BC73" s="35">
        <v>6</v>
      </c>
      <c r="BD73" s="37"/>
      <c r="BE73" s="35"/>
    </row>
    <row r="74" spans="1:57" ht="11.25" customHeight="1">
      <c r="A74" s="24">
        <v>69</v>
      </c>
      <c r="B74" s="65" t="s">
        <v>47</v>
      </c>
      <c r="C74" s="14">
        <v>16</v>
      </c>
      <c r="D74" s="65">
        <v>1984</v>
      </c>
      <c r="E74" s="65">
        <v>5</v>
      </c>
      <c r="F74" s="65">
        <v>9</v>
      </c>
      <c r="G74" s="65">
        <v>115</v>
      </c>
      <c r="H74" s="15">
        <v>0</v>
      </c>
      <c r="I74" s="16">
        <v>634.1</v>
      </c>
      <c r="J74" s="17">
        <v>0</v>
      </c>
      <c r="K74" s="17">
        <v>0</v>
      </c>
      <c r="L74" s="18">
        <v>1281.7</v>
      </c>
      <c r="M74" s="19">
        <v>0</v>
      </c>
      <c r="N74" s="19">
        <v>0</v>
      </c>
      <c r="O74" s="19">
        <v>0</v>
      </c>
      <c r="P74" s="19">
        <v>0</v>
      </c>
      <c r="Q74" s="21">
        <v>6013.4</v>
      </c>
      <c r="R74" s="16">
        <v>77.3</v>
      </c>
      <c r="S74" s="22">
        <f>Q74:Q97+R74:R97</f>
        <v>6090.7</v>
      </c>
      <c r="T74" s="15">
        <f>I74:I97+J74:J97+K74:K97</f>
        <v>634.1</v>
      </c>
      <c r="U74" s="22">
        <f>I74+J74+K74+L74+Q74+R74</f>
        <v>8006.5</v>
      </c>
      <c r="V74" s="66">
        <v>6003.5</v>
      </c>
      <c r="W74" s="65">
        <v>31655</v>
      </c>
      <c r="X74" s="67">
        <v>14.8</v>
      </c>
      <c r="Y74" s="68"/>
      <c r="Z74" s="5"/>
      <c r="AA74" s="27" t="s">
        <v>2</v>
      </c>
      <c r="AB74" s="28" t="s">
        <v>3</v>
      </c>
      <c r="AC74" s="28" t="s">
        <v>4</v>
      </c>
      <c r="AD74" s="27" t="s">
        <v>5</v>
      </c>
      <c r="AE74" s="15">
        <v>1744</v>
      </c>
      <c r="AF74" s="28"/>
      <c r="AG74" s="28"/>
      <c r="AH74" s="28"/>
      <c r="AI74" s="65" t="s">
        <v>13</v>
      </c>
      <c r="AJ74" s="15" t="s">
        <v>7</v>
      </c>
      <c r="AK74" s="65" t="s">
        <v>14</v>
      </c>
      <c r="AL74" s="25" t="s">
        <v>19</v>
      </c>
      <c r="AM74" s="32">
        <v>6532</v>
      </c>
      <c r="AN74" s="15">
        <v>524</v>
      </c>
      <c r="AO74" s="15">
        <v>290</v>
      </c>
      <c r="AP74" s="15">
        <v>294</v>
      </c>
      <c r="AQ74" s="15">
        <v>210</v>
      </c>
      <c r="AR74" s="15">
        <v>2084</v>
      </c>
      <c r="AS74" s="15">
        <v>1093</v>
      </c>
      <c r="AT74" s="15">
        <v>326</v>
      </c>
      <c r="AU74" s="33">
        <f>AT74+AS74+AR74+AP74+AO74+AN74</f>
        <v>4611</v>
      </c>
      <c r="AV74" s="69">
        <v>293</v>
      </c>
      <c r="AW74" s="35" t="s">
        <v>15</v>
      </c>
      <c r="AX74" s="9" t="s">
        <v>16</v>
      </c>
      <c r="AY74" s="35" t="s">
        <v>11</v>
      </c>
      <c r="AZ74" s="36">
        <v>727</v>
      </c>
      <c r="BA74" s="35">
        <v>21</v>
      </c>
      <c r="BB74" s="35">
        <v>38</v>
      </c>
      <c r="BC74" s="35">
        <v>36</v>
      </c>
      <c r="BD74" s="37">
        <v>20</v>
      </c>
      <c r="BE74" s="35"/>
    </row>
    <row r="75" spans="1:57" ht="11.25" customHeight="1">
      <c r="A75" s="24">
        <v>70</v>
      </c>
      <c r="B75" s="24" t="s">
        <v>47</v>
      </c>
      <c r="C75" s="14">
        <v>9</v>
      </c>
      <c r="D75" s="24">
        <v>1981</v>
      </c>
      <c r="E75" s="24">
        <v>2</v>
      </c>
      <c r="F75" s="24">
        <v>2</v>
      </c>
      <c r="G75" s="24">
        <v>16</v>
      </c>
      <c r="H75" s="15">
        <v>0</v>
      </c>
      <c r="I75" s="16">
        <v>52.4</v>
      </c>
      <c r="J75" s="17">
        <v>0</v>
      </c>
      <c r="K75" s="17">
        <v>0</v>
      </c>
      <c r="L75" s="18"/>
      <c r="M75" s="19">
        <v>0</v>
      </c>
      <c r="N75" s="19">
        <v>0</v>
      </c>
      <c r="O75" s="19">
        <v>0</v>
      </c>
      <c r="P75" s="19">
        <v>0</v>
      </c>
      <c r="Q75" s="21">
        <v>714.2</v>
      </c>
      <c r="R75" s="16">
        <v>0</v>
      </c>
      <c r="S75" s="22">
        <f>Q75:Q97+R75:R97</f>
        <v>714.2</v>
      </c>
      <c r="T75" s="15">
        <f>I75:I97+J75:J97+K75:K97</f>
        <v>52.4</v>
      </c>
      <c r="U75" s="22">
        <f>I75+J75+K75+L75+Q75+R75</f>
        <v>766.6</v>
      </c>
      <c r="V75" s="23">
        <v>714.2</v>
      </c>
      <c r="W75" s="24">
        <v>3329</v>
      </c>
      <c r="X75" s="25">
        <v>6.7</v>
      </c>
      <c r="Y75" s="26"/>
      <c r="Z75" s="5"/>
      <c r="AA75" s="27" t="s">
        <v>2</v>
      </c>
      <c r="AB75" s="28" t="s">
        <v>3</v>
      </c>
      <c r="AC75" s="28" t="s">
        <v>4</v>
      </c>
      <c r="AD75" s="27" t="s">
        <v>5</v>
      </c>
      <c r="AE75" s="15"/>
      <c r="AF75" s="28">
        <v>643</v>
      </c>
      <c r="AG75" s="28"/>
      <c r="AH75" s="28"/>
      <c r="AI75" s="24" t="s">
        <v>13</v>
      </c>
      <c r="AJ75" s="15" t="s">
        <v>7</v>
      </c>
      <c r="AK75" s="24" t="s">
        <v>48</v>
      </c>
      <c r="AL75" s="15" t="s">
        <v>23</v>
      </c>
      <c r="AM75" s="32"/>
      <c r="AN75" s="15">
        <v>135</v>
      </c>
      <c r="AO75" s="15">
        <v>6</v>
      </c>
      <c r="AP75" s="15">
        <v>101</v>
      </c>
      <c r="AQ75" s="15">
        <v>0</v>
      </c>
      <c r="AR75" s="15">
        <v>1021</v>
      </c>
      <c r="AS75" s="15">
        <v>16</v>
      </c>
      <c r="AT75" s="15">
        <v>24</v>
      </c>
      <c r="AU75" s="33">
        <f>AT75+AS75+AR75+AQ75+AP75+AO75+AN75</f>
        <v>1303</v>
      </c>
      <c r="AV75" s="34">
        <v>39</v>
      </c>
      <c r="AW75" s="35" t="s">
        <v>15</v>
      </c>
      <c r="AX75" s="35" t="s">
        <v>4</v>
      </c>
      <c r="AY75" s="35" t="s">
        <v>11</v>
      </c>
      <c r="AZ75" s="36">
        <v>583</v>
      </c>
      <c r="BA75" s="35">
        <v>2</v>
      </c>
      <c r="BB75" s="35">
        <v>8</v>
      </c>
      <c r="BC75" s="35">
        <v>6</v>
      </c>
      <c r="BD75" s="37"/>
      <c r="BE75" s="35"/>
    </row>
    <row r="76" spans="1:57" ht="14.25" customHeight="1">
      <c r="A76" s="24">
        <v>71</v>
      </c>
      <c r="B76" s="30" t="s">
        <v>49</v>
      </c>
      <c r="C76" s="14">
        <v>6</v>
      </c>
      <c r="D76" s="30">
        <v>1962</v>
      </c>
      <c r="E76" s="30">
        <v>3</v>
      </c>
      <c r="F76" s="30">
        <v>2</v>
      </c>
      <c r="G76" s="30">
        <v>40</v>
      </c>
      <c r="H76" s="15">
        <v>0</v>
      </c>
      <c r="I76" s="16">
        <v>84.5</v>
      </c>
      <c r="J76" s="17">
        <v>0</v>
      </c>
      <c r="K76" s="17">
        <v>0</v>
      </c>
      <c r="L76" s="18">
        <v>461.7</v>
      </c>
      <c r="M76" s="19">
        <v>0</v>
      </c>
      <c r="N76" s="19">
        <v>0</v>
      </c>
      <c r="O76" s="19">
        <v>0</v>
      </c>
      <c r="P76" s="19">
        <v>0</v>
      </c>
      <c r="Q76" s="21">
        <v>1281.3</v>
      </c>
      <c r="R76" s="16">
        <v>13.3</v>
      </c>
      <c r="S76" s="22">
        <f>Q76:Q97+R76:R97</f>
        <v>1294.5999999999999</v>
      </c>
      <c r="T76" s="15">
        <f>I76:I97+J71:J97+K76:K97</f>
        <v>84.5</v>
      </c>
      <c r="U76" s="22">
        <f>I76+J76+K76+L76+Q76+R76</f>
        <v>1840.8</v>
      </c>
      <c r="V76" s="70">
        <v>1281.3</v>
      </c>
      <c r="W76" s="30">
        <v>6421</v>
      </c>
      <c r="X76" s="71">
        <v>8.5</v>
      </c>
      <c r="Y76" s="72"/>
      <c r="Z76" s="5"/>
      <c r="AA76" s="27" t="s">
        <v>2</v>
      </c>
      <c r="AB76" s="28" t="s">
        <v>3</v>
      </c>
      <c r="AC76" s="28" t="s">
        <v>4</v>
      </c>
      <c r="AD76" s="27" t="s">
        <v>5</v>
      </c>
      <c r="AE76" s="15"/>
      <c r="AF76" s="28">
        <v>834</v>
      </c>
      <c r="AG76" s="28"/>
      <c r="AH76" s="28"/>
      <c r="AI76" s="30" t="s">
        <v>13</v>
      </c>
      <c r="AJ76" s="15" t="s">
        <v>7</v>
      </c>
      <c r="AK76" s="30" t="s">
        <v>17</v>
      </c>
      <c r="AL76" s="25" t="s">
        <v>19</v>
      </c>
      <c r="AM76" s="32">
        <v>1873</v>
      </c>
      <c r="AN76" s="15">
        <v>247</v>
      </c>
      <c r="AO76" s="15">
        <v>46</v>
      </c>
      <c r="AP76" s="15">
        <v>140</v>
      </c>
      <c r="AQ76" s="15">
        <v>0</v>
      </c>
      <c r="AR76" s="15">
        <v>322</v>
      </c>
      <c r="AS76" s="15">
        <v>1579</v>
      </c>
      <c r="AT76" s="15">
        <v>0</v>
      </c>
      <c r="AU76" s="45">
        <v>2334</v>
      </c>
      <c r="AV76" s="73">
        <v>67</v>
      </c>
      <c r="AW76" s="35" t="s">
        <v>15</v>
      </c>
      <c r="AX76" s="35" t="s">
        <v>4</v>
      </c>
      <c r="AY76" s="35" t="s">
        <v>11</v>
      </c>
      <c r="AZ76" s="36">
        <v>1179</v>
      </c>
      <c r="BA76" s="35">
        <v>31</v>
      </c>
      <c r="BB76" s="35">
        <v>9</v>
      </c>
      <c r="BC76" s="35"/>
      <c r="BD76" s="37"/>
      <c r="BE76" s="35"/>
    </row>
    <row r="77" spans="1:57" ht="11.25" customHeight="1">
      <c r="A77" s="13"/>
      <c r="B77" s="74" t="s">
        <v>50</v>
      </c>
      <c r="C77" s="75"/>
      <c r="D77" s="74"/>
      <c r="E77" s="74">
        <f>SUM(E6:E76)</f>
        <v>268</v>
      </c>
      <c r="F77" s="74">
        <f>SUM(F6:F76)</f>
        <v>265</v>
      </c>
      <c r="G77" s="74">
        <f>SUM(G6:G76)</f>
        <v>3956</v>
      </c>
      <c r="H77" s="8">
        <v>0</v>
      </c>
      <c r="I77" s="76">
        <f>SUM(I6:I76)</f>
        <v>17895.299999999996</v>
      </c>
      <c r="J77" s="77">
        <f>SUM(J6:J75)</f>
        <v>1815.2000000000003</v>
      </c>
      <c r="K77" s="77">
        <v>0</v>
      </c>
      <c r="L77" s="78">
        <f>SUM(L6:L76)</f>
        <v>40182.14999999998</v>
      </c>
      <c r="M77" s="19"/>
      <c r="N77" s="20"/>
      <c r="O77" s="19"/>
      <c r="P77" s="19"/>
      <c r="Q77" s="79">
        <f>SUM(Q6:Q76)</f>
        <v>169341.99000000002</v>
      </c>
      <c r="R77" s="76">
        <f>SUM(R6:R76)</f>
        <v>14691.099999999999</v>
      </c>
      <c r="S77" s="80">
        <f>Q77:Q97+R77:R97</f>
        <v>184033.09000000003</v>
      </c>
      <c r="T77" s="8">
        <f>I77:I97+J77:J97+K77:K97</f>
        <v>19710.499999999996</v>
      </c>
      <c r="U77" s="80">
        <f>SUM(U6:U76)</f>
        <v>243362.34000000008</v>
      </c>
      <c r="V77" s="81">
        <f>SUM(V6:V76)</f>
        <v>170927.14000000004</v>
      </c>
      <c r="W77" s="74">
        <f>SUM(W6:W76)</f>
        <v>875748</v>
      </c>
      <c r="X77" s="74"/>
      <c r="Y77" s="74"/>
      <c r="Z77" s="5"/>
      <c r="AA77" s="6"/>
      <c r="AB77" s="7"/>
      <c r="AC77" s="7"/>
      <c r="AD77" s="6"/>
      <c r="AE77" s="8">
        <f>SUM(AE6:AE76)</f>
        <v>40594</v>
      </c>
      <c r="AF77" s="82">
        <f>SUM(AF6:AF76)</f>
        <v>29697</v>
      </c>
      <c r="AG77" s="7"/>
      <c r="AH77" s="7">
        <v>751</v>
      </c>
      <c r="AI77" s="8"/>
      <c r="AJ77" s="8"/>
      <c r="AK77" s="8"/>
      <c r="AL77" s="8"/>
      <c r="AM77" s="83">
        <f t="shared" ref="AM77:AV77" si="9">SUM(AM6:AM76)</f>
        <v>198280</v>
      </c>
      <c r="AN77" s="8">
        <f t="shared" si="9"/>
        <v>17667</v>
      </c>
      <c r="AO77" s="8">
        <f t="shared" si="9"/>
        <v>5244.9</v>
      </c>
      <c r="AP77" s="8">
        <f t="shared" si="9"/>
        <v>10743</v>
      </c>
      <c r="AQ77" s="8">
        <f t="shared" si="9"/>
        <v>3644.16</v>
      </c>
      <c r="AR77" s="8">
        <f t="shared" si="9"/>
        <v>94636.6</v>
      </c>
      <c r="AS77" s="8">
        <f t="shared" si="9"/>
        <v>8575.7000000000007</v>
      </c>
      <c r="AT77" s="8">
        <f t="shared" si="9"/>
        <v>6675.5</v>
      </c>
      <c r="AU77" s="75" t="e">
        <f t="shared" si="9"/>
        <v>#REF!</v>
      </c>
      <c r="AV77" s="74">
        <f t="shared" si="9"/>
        <v>8330</v>
      </c>
      <c r="AW77" s="9"/>
      <c r="AX77" s="9"/>
      <c r="AY77" s="35"/>
      <c r="AZ77" s="84">
        <f>SUM(AZ6:AZ76)</f>
        <v>52525</v>
      </c>
      <c r="BA77" s="35">
        <f>SUM(BA6:BA76)</f>
        <v>1283</v>
      </c>
      <c r="BB77" s="35">
        <f>SUM(BB6:BB76)</f>
        <v>1576</v>
      </c>
      <c r="BC77" s="35">
        <f>SUM(BC6:BC76)</f>
        <v>967</v>
      </c>
      <c r="BD77" s="37">
        <f>SUM(BD6:BD76)</f>
        <v>132</v>
      </c>
      <c r="BE77" s="35"/>
    </row>
    <row r="78" spans="1:57" ht="11.25" customHeight="1">
      <c r="A78" s="39">
        <v>1</v>
      </c>
      <c r="B78" s="85" t="s">
        <v>41</v>
      </c>
      <c r="C78" s="86">
        <v>9</v>
      </c>
      <c r="D78" s="87">
        <v>1968</v>
      </c>
      <c r="E78" s="87">
        <v>5</v>
      </c>
      <c r="F78" s="87">
        <v>4</v>
      </c>
      <c r="G78" s="87">
        <v>80</v>
      </c>
      <c r="H78" s="15">
        <v>0</v>
      </c>
      <c r="I78" s="16">
        <v>278.3</v>
      </c>
      <c r="J78" s="17">
        <v>0</v>
      </c>
      <c r="K78" s="17">
        <v>0</v>
      </c>
      <c r="L78" s="88">
        <v>861.4</v>
      </c>
      <c r="M78" s="19">
        <v>0</v>
      </c>
      <c r="N78" s="19">
        <v>0</v>
      </c>
      <c r="O78" s="19">
        <v>0</v>
      </c>
      <c r="P78" s="19">
        <v>0</v>
      </c>
      <c r="Q78" s="21">
        <v>3508.5</v>
      </c>
      <c r="R78" s="16">
        <v>0</v>
      </c>
      <c r="S78" s="89">
        <v>3508.5</v>
      </c>
      <c r="T78" s="15">
        <v>278.3</v>
      </c>
      <c r="U78" s="22">
        <f>I78+J78+K78+L78+Q78+R78</f>
        <v>4648.2</v>
      </c>
      <c r="V78" s="90">
        <v>3511.9</v>
      </c>
      <c r="W78" s="87">
        <v>15075</v>
      </c>
      <c r="X78" s="74"/>
      <c r="Y78" s="74"/>
      <c r="Z78" s="5"/>
      <c r="AA78" s="27" t="s">
        <v>2</v>
      </c>
      <c r="AB78" s="28" t="s">
        <v>3</v>
      </c>
      <c r="AC78" s="28" t="s">
        <v>4</v>
      </c>
      <c r="AD78" s="27" t="s">
        <v>5</v>
      </c>
      <c r="AE78" s="15">
        <v>990.61</v>
      </c>
      <c r="AF78" s="82"/>
      <c r="AG78" s="7"/>
      <c r="AH78" s="7"/>
      <c r="AI78" s="30" t="s">
        <v>13</v>
      </c>
      <c r="AJ78" s="15" t="s">
        <v>7</v>
      </c>
      <c r="AK78" s="65" t="s">
        <v>51</v>
      </c>
      <c r="AL78" s="31" t="s">
        <v>9</v>
      </c>
      <c r="AM78" s="32">
        <v>2942</v>
      </c>
      <c r="AN78" s="15">
        <v>211</v>
      </c>
      <c r="AO78" s="15">
        <v>116</v>
      </c>
      <c r="AP78" s="15">
        <v>155</v>
      </c>
      <c r="AQ78" s="15">
        <v>0</v>
      </c>
      <c r="AR78" s="15">
        <v>1451</v>
      </c>
      <c r="AS78" s="15">
        <v>53</v>
      </c>
      <c r="AT78" s="15">
        <v>95</v>
      </c>
      <c r="AU78" s="91">
        <f>AT78+AS78+AR78+AQ78+AP78+AO78+AN78</f>
        <v>2081</v>
      </c>
      <c r="AV78" s="87">
        <v>147</v>
      </c>
      <c r="AW78" s="35" t="s">
        <v>15</v>
      </c>
      <c r="AX78" s="35" t="s">
        <v>4</v>
      </c>
      <c r="AY78" s="35" t="s">
        <v>11</v>
      </c>
      <c r="AZ78" s="36">
        <v>448</v>
      </c>
      <c r="BA78" s="35">
        <v>10</v>
      </c>
      <c r="BB78" s="35">
        <v>58</v>
      </c>
      <c r="BC78" s="35">
        <v>12</v>
      </c>
      <c r="BD78" s="37"/>
      <c r="BE78" s="35"/>
    </row>
    <row r="79" spans="1:57" ht="11.25" customHeight="1">
      <c r="A79" s="39">
        <v>2</v>
      </c>
      <c r="B79" s="92" t="s">
        <v>42</v>
      </c>
      <c r="C79" s="86">
        <v>16</v>
      </c>
      <c r="D79" s="20">
        <v>1967</v>
      </c>
      <c r="E79" s="15">
        <v>5</v>
      </c>
      <c r="F79" s="15">
        <v>4</v>
      </c>
      <c r="G79" s="15">
        <v>84</v>
      </c>
      <c r="H79" s="15">
        <v>0</v>
      </c>
      <c r="I79" s="16">
        <v>274</v>
      </c>
      <c r="J79" s="17">
        <v>0</v>
      </c>
      <c r="K79" s="17">
        <v>0</v>
      </c>
      <c r="L79" s="88">
        <v>868.4</v>
      </c>
      <c r="M79" s="19">
        <v>0</v>
      </c>
      <c r="N79" s="19">
        <v>0</v>
      </c>
      <c r="O79" s="19">
        <v>0</v>
      </c>
      <c r="P79" s="19">
        <v>0</v>
      </c>
      <c r="Q79" s="21">
        <v>3532.1</v>
      </c>
      <c r="R79" s="16">
        <v>0</v>
      </c>
      <c r="S79" s="89">
        <v>3532.1</v>
      </c>
      <c r="T79" s="15">
        <v>274</v>
      </c>
      <c r="U79" s="22">
        <f>I79+J79+K79+L79+Q79+R79</f>
        <v>4674.5</v>
      </c>
      <c r="V79" s="59">
        <v>3534</v>
      </c>
      <c r="W79" s="93">
        <v>13176</v>
      </c>
      <c r="X79" s="4"/>
      <c r="Y79" s="4"/>
      <c r="Z79" s="5"/>
      <c r="AA79" s="27" t="s">
        <v>2</v>
      </c>
      <c r="AB79" s="28" t="s">
        <v>3</v>
      </c>
      <c r="AC79" s="28" t="s">
        <v>4</v>
      </c>
      <c r="AD79" s="27" t="s">
        <v>5</v>
      </c>
      <c r="AE79" s="15">
        <v>1010.1</v>
      </c>
      <c r="AF79" s="7"/>
      <c r="AG79" s="7"/>
      <c r="AH79" s="7"/>
      <c r="AI79" s="15" t="s">
        <v>52</v>
      </c>
      <c r="AJ79" s="15" t="s">
        <v>7</v>
      </c>
      <c r="AK79" s="65" t="s">
        <v>51</v>
      </c>
      <c r="AL79" s="31" t="s">
        <v>9</v>
      </c>
      <c r="AM79" s="32">
        <v>2372</v>
      </c>
      <c r="AN79" s="15">
        <v>257</v>
      </c>
      <c r="AO79" s="15">
        <v>67</v>
      </c>
      <c r="AP79" s="15">
        <v>274</v>
      </c>
      <c r="AQ79" s="15">
        <v>0</v>
      </c>
      <c r="AR79" s="15">
        <v>384</v>
      </c>
      <c r="AS79" s="15">
        <v>402</v>
      </c>
      <c r="AT79" s="15">
        <v>110</v>
      </c>
      <c r="AU79" s="14">
        <f>AT79+AS79+AR79+AQ79+AP79+AO79+AN79</f>
        <v>1494</v>
      </c>
      <c r="AV79" s="15">
        <v>150</v>
      </c>
      <c r="AW79" s="35" t="s">
        <v>15</v>
      </c>
      <c r="AX79" s="35" t="s">
        <v>4</v>
      </c>
      <c r="AY79" s="35" t="s">
        <v>11</v>
      </c>
      <c r="AZ79" s="36">
        <v>270</v>
      </c>
      <c r="BA79" s="35">
        <v>10</v>
      </c>
      <c r="BB79" s="35">
        <v>55</v>
      </c>
      <c r="BC79" s="35">
        <v>15</v>
      </c>
      <c r="BD79" s="37"/>
      <c r="BE79" s="35"/>
    </row>
    <row r="80" spans="1:57" ht="11.25" customHeight="1">
      <c r="A80" s="39"/>
      <c r="B80" s="74" t="s">
        <v>50</v>
      </c>
      <c r="C80" s="86"/>
      <c r="D80" s="94"/>
      <c r="E80" s="8"/>
      <c r="F80" s="8">
        <f>SUM(F78:F79)</f>
        <v>8</v>
      </c>
      <c r="G80" s="8">
        <f>SUM(G78:G79)</f>
        <v>164</v>
      </c>
      <c r="H80" s="8"/>
      <c r="I80" s="76">
        <f>SUM(I78:I79)</f>
        <v>552.29999999999995</v>
      </c>
      <c r="J80" s="77">
        <v>0</v>
      </c>
      <c r="K80" s="77">
        <v>0</v>
      </c>
      <c r="L80" s="95">
        <f>SUM(L78:L79)</f>
        <v>1729.8</v>
      </c>
      <c r="M80" s="19">
        <v>0</v>
      </c>
      <c r="N80" s="19">
        <v>0</v>
      </c>
      <c r="O80" s="19">
        <v>0</v>
      </c>
      <c r="P80" s="19">
        <v>0</v>
      </c>
      <c r="Q80" s="79">
        <f>SUM(Q78:Q79)</f>
        <v>7040.6</v>
      </c>
      <c r="R80" s="76">
        <v>0</v>
      </c>
      <c r="S80" s="96">
        <f>SUM(S78:S79)</f>
        <v>7040.6</v>
      </c>
      <c r="T80" s="8">
        <f>SUM(T78:T79)</f>
        <v>552.29999999999995</v>
      </c>
      <c r="U80" s="80">
        <f>SUM(U78:U79)</f>
        <v>9322.7000000000007</v>
      </c>
      <c r="V80" s="97">
        <f>SUM(V78:V79)</f>
        <v>7045.9</v>
      </c>
      <c r="W80" s="98">
        <f>SUM(W78:W79)</f>
        <v>28251</v>
      </c>
      <c r="X80" s="4"/>
      <c r="Y80" s="4"/>
      <c r="Z80" s="5"/>
      <c r="AA80" s="6"/>
      <c r="AB80" s="7"/>
      <c r="AC80" s="7"/>
      <c r="AD80" s="6"/>
      <c r="AE80" s="8">
        <f>SUM(AE78:AE79)</f>
        <v>2000.71</v>
      </c>
      <c r="AF80" s="7"/>
      <c r="AG80" s="7"/>
      <c r="AH80" s="7"/>
      <c r="AI80" s="8"/>
      <c r="AJ80" s="8"/>
      <c r="AK80" s="8"/>
      <c r="AL80" s="8"/>
      <c r="AM80" s="8">
        <f t="shared" ref="AM80:AV80" si="10">SUM(AM78:AM79)</f>
        <v>5314</v>
      </c>
      <c r="AN80" s="75">
        <f t="shared" si="10"/>
        <v>468</v>
      </c>
      <c r="AO80" s="75">
        <f t="shared" si="10"/>
        <v>183</v>
      </c>
      <c r="AP80" s="75">
        <f t="shared" si="10"/>
        <v>429</v>
      </c>
      <c r="AQ80" s="75">
        <f t="shared" si="10"/>
        <v>0</v>
      </c>
      <c r="AR80" s="75">
        <f t="shared" si="10"/>
        <v>1835</v>
      </c>
      <c r="AS80" s="75">
        <f t="shared" si="10"/>
        <v>455</v>
      </c>
      <c r="AT80" s="75">
        <f t="shared" si="10"/>
        <v>205</v>
      </c>
      <c r="AU80" s="99">
        <f t="shared" si="10"/>
        <v>3575</v>
      </c>
      <c r="AV80" s="75">
        <f t="shared" si="10"/>
        <v>297</v>
      </c>
      <c r="AW80" s="9"/>
      <c r="AX80" s="9"/>
      <c r="AY80" s="10"/>
      <c r="AZ80" s="100">
        <f>SUM(AZ78:AZ79)</f>
        <v>718</v>
      </c>
      <c r="BA80" s="35"/>
      <c r="BB80" s="35"/>
      <c r="BC80" s="35"/>
      <c r="BD80" s="35"/>
      <c r="BE80" s="35"/>
    </row>
  </sheetData>
  <mergeCells count="59">
    <mergeCell ref="BD2:BD3"/>
    <mergeCell ref="BE2:BE3"/>
    <mergeCell ref="AR2:AR3"/>
    <mergeCell ref="AS2:AT2"/>
    <mergeCell ref="AU2:AU3"/>
    <mergeCell ref="BA2:BA3"/>
    <mergeCell ref="BB2:BB3"/>
    <mergeCell ref="BC2:BC3"/>
    <mergeCell ref="AI2:AI3"/>
    <mergeCell ref="AJ2:AJ3"/>
    <mergeCell ref="AK2:AK3"/>
    <mergeCell ref="AN2:AO2"/>
    <mergeCell ref="AP2:AP3"/>
    <mergeCell ref="AQ2:AQ3"/>
    <mergeCell ref="Q2:Q3"/>
    <mergeCell ref="R2:R3"/>
    <mergeCell ref="T2:T3"/>
    <mergeCell ref="U2:U3"/>
    <mergeCell ref="V2:V3"/>
    <mergeCell ref="Z2:Z3"/>
    <mergeCell ref="AW1:AW3"/>
    <mergeCell ref="AX1:AX3"/>
    <mergeCell ref="AY1:AY3"/>
    <mergeCell ref="AZ1:AZ3"/>
    <mergeCell ref="BA1:BE1"/>
    <mergeCell ref="E2:E3"/>
    <mergeCell ref="F2:F3"/>
    <mergeCell ref="G2:G3"/>
    <mergeCell ref="H2:H3"/>
    <mergeCell ref="I2:I3"/>
    <mergeCell ref="AE1:AH1"/>
    <mergeCell ref="AI1:AK1"/>
    <mergeCell ref="AL1:AL3"/>
    <mergeCell ref="AM1:AM3"/>
    <mergeCell ref="AN1:AU1"/>
    <mergeCell ref="AV1:AV3"/>
    <mergeCell ref="AE2:AE3"/>
    <mergeCell ref="AF2:AF3"/>
    <mergeCell ref="AG2:AG3"/>
    <mergeCell ref="AH2:AH3"/>
    <mergeCell ref="W1:W3"/>
    <mergeCell ref="X1:X3"/>
    <mergeCell ref="Y1:Y3"/>
    <mergeCell ref="Z1:AA1"/>
    <mergeCell ref="AB1:AC1"/>
    <mergeCell ref="AD1:AD3"/>
    <mergeCell ref="AA2:AA3"/>
    <mergeCell ref="AB2:AB3"/>
    <mergeCell ref="AC2:AC3"/>
    <mergeCell ref="A5:U5"/>
    <mergeCell ref="A1:A3"/>
    <mergeCell ref="B1:B3"/>
    <mergeCell ref="C1:C3"/>
    <mergeCell ref="D1:D3"/>
    <mergeCell ref="E1:H1"/>
    <mergeCell ref="I1:V1"/>
    <mergeCell ref="J2:J3"/>
    <mergeCell ref="K2:K3"/>
    <mergeCell ref="L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2016-02-10T10:04:20Z</dcterms:modified>
</cp:coreProperties>
</file>