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<sst xmlns="http://schemas.openxmlformats.org/spreadsheetml/2006/main" count="1122" uniqueCount="173">
  <si>
    <t>№ п/п</t>
  </si>
  <si>
    <t>Адрес дома</t>
  </si>
  <si>
    <t>Деповская</t>
  </si>
  <si>
    <t>№ дома</t>
  </si>
  <si>
    <t>Партизанская</t>
  </si>
  <si>
    <t>18а</t>
  </si>
  <si>
    <t>Октябрьская</t>
  </si>
  <si>
    <t>26а</t>
  </si>
  <si>
    <t>22 п/съезда</t>
  </si>
  <si>
    <t>Ударника</t>
  </si>
  <si>
    <t>Крылова</t>
  </si>
  <si>
    <t>Григорьева</t>
  </si>
  <si>
    <t>9 января</t>
  </si>
  <si>
    <t>21а</t>
  </si>
  <si>
    <t>Барнаульская</t>
  </si>
  <si>
    <t>В/строительная</t>
  </si>
  <si>
    <t>Песчаный</t>
  </si>
  <si>
    <t xml:space="preserve">Зеленая </t>
  </si>
  <si>
    <t>2а</t>
  </si>
  <si>
    <t>Дорожник</t>
  </si>
  <si>
    <t>7а</t>
  </si>
  <si>
    <t>Дорожная</t>
  </si>
  <si>
    <t>Репина</t>
  </si>
  <si>
    <t>Чкалова</t>
  </si>
  <si>
    <t>116а</t>
  </si>
  <si>
    <t>Молодежная</t>
  </si>
  <si>
    <t>Плодопитомник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</si>
  <si>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</si>
  <si>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</si>
  <si>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</si>
  <si>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</si>
  <si>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</si>
  <si>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</si>
  <si>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</si>
  <si>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</si>
  <si>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</si>
  <si>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</si>
  <si>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</si>
  <si>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</si>
  <si>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</si>
  <si>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</si>
  <si>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</si>
  <si>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</si>
  <si>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</si>
  <si>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</si>
  <si>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х</t>
  </si>
  <si>
    <t>г</t>
  </si>
  <si>
    <t>центр</t>
  </si>
  <si>
    <t>печное</t>
  </si>
  <si>
    <t>ц.канал</t>
  </si>
  <si>
    <t>нет</t>
  </si>
  <si>
    <t>ООО "УК "ЖЭУ-1"</t>
  </si>
  <si>
    <t>в.я.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</si>
  <si>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</si>
  <si>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</si>
  <si>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</si>
  <si>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</si>
  <si>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</si>
  <si>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</si>
  <si>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</si>
  <si>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</si>
  <si>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</si>
  <si>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</si>
  <si>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</si>
  <si>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</si>
  <si>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</si>
  <si>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</si>
  <si>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</si>
  <si>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</si>
  <si>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</si>
  <si>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</si>
  <si>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</si>
  <si>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</si>
  <si>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</si>
  <si>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</si>
  <si>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</si>
  <si>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</si>
  <si>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</si>
  <si>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</si>
  <si>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</si>
  <si>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шиф</t>
  </si>
  <si>
    <t xml:space="preserve">к-во проживающих </t>
  </si>
  <si>
    <t>бр</t>
  </si>
  <si>
    <t>дер</t>
  </si>
  <si>
    <t>кирп</t>
  </si>
  <si>
    <t>кирп.</t>
  </si>
  <si>
    <t>мягк</t>
  </si>
  <si>
    <t>к/п</t>
  </si>
  <si>
    <t>мет</t>
  </si>
  <si>
    <t>ш/б</t>
  </si>
  <si>
    <t>б/бл</t>
  </si>
  <si>
    <t>жел</t>
  </si>
  <si>
    <t>к/ш</t>
  </si>
  <si>
    <t>разводка отопления</t>
  </si>
  <si>
    <t>*</t>
  </si>
  <si>
    <t>наличие бойлера (*-имеется)</t>
  </si>
  <si>
    <t>чердак</t>
  </si>
  <si>
    <t>под лестн.</t>
  </si>
  <si>
    <t>способ управления</t>
  </si>
  <si>
    <t>ук</t>
  </si>
  <si>
    <t>п/ли</t>
  </si>
  <si>
    <t>аренда собствен. МКД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</si>
  <si>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</si>
  <si>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</si>
  <si>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</si>
  <si>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</si>
  <si>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</si>
  <si>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</si>
  <si>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</si>
  <si>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</si>
  <si>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</si>
  <si>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</si>
  <si>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Перечень и характеристика жилых домов  ООО "УК "ЖЭУ-1" на 01.03.2014г.</t>
  </si>
  <si>
    <t>74</t>
  </si>
  <si>
    <t>кадастровый номер земельного участка</t>
  </si>
  <si>
    <t>отсутствует</t>
  </si>
  <si>
    <t>22:69:030211:56</t>
  </si>
  <si>
    <t>22:69:030206:28</t>
  </si>
  <si>
    <t>22:69:030210:28</t>
  </si>
  <si>
    <t>22:69:030211:60</t>
  </si>
  <si>
    <t>22:69:030211:61</t>
  </si>
  <si>
    <t>22:69:030212:106</t>
  </si>
  <si>
    <t>22:69:030211:54</t>
  </si>
  <si>
    <t>22:69:030206:32</t>
  </si>
  <si>
    <t>22:69:030206:23</t>
  </si>
  <si>
    <t>22:69:030206:24</t>
  </si>
  <si>
    <t>22:69:030213:19</t>
  </si>
  <si>
    <t>22:69:030213:16</t>
  </si>
  <si>
    <t>22:69:030210:27</t>
  </si>
  <si>
    <t>22:69:030211:52</t>
  </si>
  <si>
    <t>22:69:030211:51</t>
  </si>
  <si>
    <t>22:69:030211:49</t>
  </si>
  <si>
    <t>22:69:030213:24</t>
  </si>
  <si>
    <t>22:69:030211:55</t>
  </si>
  <si>
    <t>22:69:030211:50</t>
  </si>
  <si>
    <t>22:69:030213:21</t>
  </si>
  <si>
    <t>22:69:030211:62</t>
  </si>
  <si>
    <t>22:69:030211:57</t>
  </si>
  <si>
    <t>22:69:030214:64</t>
  </si>
  <si>
    <t>22:69:030214:63</t>
  </si>
  <si>
    <t>22:69:030217:47</t>
  </si>
  <si>
    <t>22:69:030216:30</t>
  </si>
  <si>
    <t>22:69:030214:54</t>
  </si>
  <si>
    <t>22:69:030213:17</t>
  </si>
  <si>
    <t>22:69:030214:51</t>
  </si>
  <si>
    <t>22:69:030213:20</t>
  </si>
  <si>
    <t>22:69:030214:60</t>
  </si>
  <si>
    <t>22:69:030214:62</t>
  </si>
  <si>
    <t>22:69:030213:22</t>
  </si>
  <si>
    <t>22:69:030214:53</t>
  </si>
  <si>
    <t>22:69:030214:56</t>
  </si>
  <si>
    <t>22:69:030214:59</t>
  </si>
  <si>
    <t>22:69:030210:29</t>
  </si>
  <si>
    <t>22:69:030214:61</t>
  </si>
  <si>
    <t>22:69:030214:52</t>
  </si>
  <si>
    <t>22:69:030215:37</t>
  </si>
  <si>
    <t>22:69:030508:27</t>
  </si>
  <si>
    <t>22:69:030505:74</t>
  </si>
  <si>
    <t>22:69:030404:79</t>
  </si>
  <si>
    <t>22:69:030404:89</t>
  </si>
  <si>
    <t>22:69:030404:202</t>
  </si>
  <si>
    <t>22:69:030702:143</t>
  </si>
  <si>
    <t>22:69:030702:145</t>
  </si>
  <si>
    <t>22:69:030544:58</t>
  </si>
  <si>
    <t>Серия, тип проекта</t>
  </si>
  <si>
    <t>114-85-47/12 АР</t>
  </si>
  <si>
    <t>114-85-47/12013</t>
  </si>
  <si>
    <t>114-85-47/1.2</t>
  </si>
  <si>
    <t>111-25-4</t>
  </si>
  <si>
    <t>1-464-А</t>
  </si>
  <si>
    <t>25-46-1</t>
  </si>
  <si>
    <t>86-033/1</t>
  </si>
  <si>
    <t>111-25-15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</si>
</sst>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6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7"/>
      <color indexed="53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7"/>
      <color indexed="59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7"/>
      <color theme="2" tint="-0.8999800086021423"/>
      <name val="Arial"/>
      <family val="2"/>
    </font>
    <font>
      <sz val="10"/>
      <color theme="2" tint="-0.8999800086021423"/>
      <name val="Arial"/>
      <family val="2"/>
    </font>
    <font>
      <sz val="8"/>
      <color theme="2" tint="-0.8999800086021423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54" applyFont="1" applyFill="1" applyBorder="1">
      <alignment/>
      <protection/>
    </xf>
    <xf numFmtId="0" fontId="1" fillId="0" borderId="10" xfId="54" applyFont="1" applyFill="1" applyBorder="1">
      <alignment/>
      <protection/>
    </xf>
    <xf numFmtId="0" fontId="1" fillId="0" borderId="0" xfId="0" applyFont="1" applyFill="1" applyAlignment="1">
      <alignment/>
    </xf>
    <xf numFmtId="0" fontId="1" fillId="33" borderId="12" xfId="54" applyFont="1" applyFill="1" applyBorder="1">
      <alignment/>
      <protection/>
    </xf>
    <xf numFmtId="0" fontId="3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3" fillId="0" borderId="13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0" fillId="34" borderId="10" xfId="0" applyFill="1" applyBorder="1" applyAlignment="1">
      <alignment/>
    </xf>
    <xf numFmtId="180" fontId="55" fillId="0" borderId="10" xfId="54" applyNumberFormat="1" applyFont="1" applyFill="1" applyBorder="1">
      <alignment/>
      <protection/>
    </xf>
    <xf numFmtId="0" fontId="56" fillId="0" borderId="0" xfId="0" applyFont="1" applyFill="1" applyAlignment="1">
      <alignment/>
    </xf>
    <xf numFmtId="180" fontId="54" fillId="34" borderId="10" xfId="0" applyNumberFormat="1" applyFont="1" applyFill="1" applyBorder="1" applyAlignment="1">
      <alignment/>
    </xf>
    <xf numFmtId="180" fontId="9" fillId="33" borderId="10" xfId="54" applyNumberFormat="1" applyFont="1" applyFill="1" applyBorder="1">
      <alignment/>
      <protection/>
    </xf>
    <xf numFmtId="0" fontId="9" fillId="33" borderId="10" xfId="54" applyFont="1" applyFill="1" applyBorder="1">
      <alignment/>
      <protection/>
    </xf>
    <xf numFmtId="0" fontId="9" fillId="33" borderId="10" xfId="0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54" fillId="33" borderId="10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6" fillId="34" borderId="0" xfId="0" applyFont="1" applyFill="1" applyAlignment="1">
      <alignment/>
    </xf>
    <xf numFmtId="0" fontId="1" fillId="34" borderId="10" xfId="54" applyFont="1" applyFill="1" applyBorder="1">
      <alignment/>
      <protection/>
    </xf>
    <xf numFmtId="180" fontId="9" fillId="34" borderId="10" xfId="54" applyNumberFormat="1" applyFont="1" applyFill="1" applyBorder="1">
      <alignment/>
      <protection/>
    </xf>
    <xf numFmtId="0" fontId="3" fillId="34" borderId="10" xfId="54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12" xfId="54" applyFont="1" applyFill="1" applyBorder="1">
      <alignment/>
      <protection/>
    </xf>
    <xf numFmtId="0" fontId="1" fillId="34" borderId="10" xfId="55" applyFont="1" applyFill="1" applyBorder="1">
      <alignment/>
      <protection/>
    </xf>
    <xf numFmtId="0" fontId="1" fillId="34" borderId="10" xfId="55" applyFont="1" applyFill="1" applyBorder="1" applyAlignment="1">
      <alignment horizontal="center"/>
      <protection/>
    </xf>
    <xf numFmtId="0" fontId="1" fillId="34" borderId="12" xfId="54" applyFont="1" applyFill="1" applyBorder="1" applyAlignment="1">
      <alignment horizontal="center"/>
      <protection/>
    </xf>
    <xf numFmtId="0" fontId="1" fillId="34" borderId="12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180" fontId="54" fillId="34" borderId="10" xfId="54" applyNumberFormat="1" applyFont="1" applyFill="1" applyBorder="1">
      <alignment/>
      <protection/>
    </xf>
    <xf numFmtId="0" fontId="54" fillId="34" borderId="10" xfId="54" applyFont="1" applyFill="1" applyBorder="1">
      <alignment/>
      <protection/>
    </xf>
    <xf numFmtId="0" fontId="3" fillId="34" borderId="14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49" fontId="57" fillId="34" borderId="10" xfId="54" applyNumberFormat="1" applyFont="1" applyFill="1" applyBorder="1" applyAlignment="1">
      <alignment horizontal="right"/>
      <protection/>
    </xf>
    <xf numFmtId="0" fontId="57" fillId="34" borderId="10" xfId="54" applyNumberFormat="1" applyFont="1" applyFill="1" applyBorder="1" applyAlignment="1">
      <alignment horizontal="right"/>
      <protection/>
    </xf>
    <xf numFmtId="0" fontId="57" fillId="34" borderId="10" xfId="54" applyNumberFormat="1" applyFont="1" applyFill="1" applyBorder="1">
      <alignment/>
      <protection/>
    </xf>
    <xf numFmtId="180" fontId="58" fillId="34" borderId="10" xfId="54" applyNumberFormat="1" applyFont="1" applyFill="1" applyBorder="1" applyAlignment="1">
      <alignment horizontal="right"/>
      <protection/>
    </xf>
    <xf numFmtId="0" fontId="58" fillId="34" borderId="10" xfId="54" applyFont="1" applyFill="1" applyBorder="1">
      <alignment/>
      <protection/>
    </xf>
    <xf numFmtId="180" fontId="58" fillId="34" borderId="10" xfId="54" applyNumberFormat="1" applyFont="1" applyFill="1" applyBorder="1">
      <alignment/>
      <protection/>
    </xf>
    <xf numFmtId="0" fontId="59" fillId="34" borderId="10" xfId="0" applyFont="1" applyFill="1" applyBorder="1" applyAlignment="1">
      <alignment/>
    </xf>
    <xf numFmtId="180" fontId="57" fillId="34" borderId="10" xfId="54" applyNumberFormat="1" applyFont="1" applyFill="1" applyBorder="1" applyAlignment="1">
      <alignment horizontal="right"/>
      <protection/>
    </xf>
    <xf numFmtId="0" fontId="57" fillId="34" borderId="10" xfId="54" applyFont="1" applyFill="1" applyBorder="1" applyAlignment="1">
      <alignment horizontal="right"/>
      <protection/>
    </xf>
    <xf numFmtId="49" fontId="57" fillId="34" borderId="10" xfId="54" applyNumberFormat="1" applyFont="1" applyFill="1" applyBorder="1">
      <alignment/>
      <protection/>
    </xf>
    <xf numFmtId="0" fontId="58" fillId="34" borderId="10" xfId="54" applyNumberFormat="1" applyFont="1" applyFill="1" applyBorder="1">
      <alignment/>
      <protection/>
    </xf>
    <xf numFmtId="0" fontId="60" fillId="34" borderId="10" xfId="0" applyFont="1" applyFill="1" applyBorder="1" applyAlignment="1">
      <alignment/>
    </xf>
    <xf numFmtId="0" fontId="57" fillId="34" borderId="10" xfId="54" applyFont="1" applyFill="1" applyBorder="1">
      <alignment/>
      <protection/>
    </xf>
    <xf numFmtId="180" fontId="57" fillId="34" borderId="10" xfId="0" applyNumberFormat="1" applyFont="1" applyFill="1" applyBorder="1" applyAlignment="1">
      <alignment/>
    </xf>
    <xf numFmtId="180" fontId="61" fillId="34" borderId="10" xfId="54" applyNumberFormat="1" applyFont="1" applyFill="1" applyBorder="1">
      <alignment/>
      <protection/>
    </xf>
    <xf numFmtId="180" fontId="55" fillId="34" borderId="10" xfId="54" applyNumberFormat="1" applyFont="1" applyFill="1" applyBorder="1">
      <alignment/>
      <protection/>
    </xf>
    <xf numFmtId="180" fontId="1" fillId="34" borderId="10" xfId="54" applyNumberFormat="1" applyFont="1" applyFill="1" applyBorder="1" applyAlignment="1">
      <alignment horizontal="center"/>
      <protection/>
    </xf>
    <xf numFmtId="2" fontId="1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49" fontId="58" fillId="34" borderId="10" xfId="0" applyNumberFormat="1" applyFont="1" applyFill="1" applyBorder="1" applyAlignment="1">
      <alignment horizontal="center"/>
    </xf>
    <xf numFmtId="0" fontId="55" fillId="34" borderId="10" xfId="54" applyFont="1" applyFill="1" applyBorder="1" applyAlignment="1">
      <alignment horizontal="center" wrapText="1"/>
      <protection/>
    </xf>
    <xf numFmtId="0" fontId="62" fillId="34" borderId="14" xfId="0" applyFont="1" applyFill="1" applyBorder="1" applyAlignment="1">
      <alignment horizontal="center"/>
    </xf>
    <xf numFmtId="180" fontId="54" fillId="34" borderId="10" xfId="55" applyNumberFormat="1" applyFont="1" applyFill="1" applyBorder="1">
      <alignment/>
      <protection/>
    </xf>
    <xf numFmtId="180" fontId="54" fillId="34" borderId="0" xfId="0" applyNumberFormat="1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55" applyFont="1" applyFill="1" applyBorder="1">
      <alignment/>
      <protection/>
    </xf>
    <xf numFmtId="0" fontId="54" fillId="33" borderId="12" xfId="54" applyFont="1" applyFill="1" applyBorder="1">
      <alignment/>
      <protection/>
    </xf>
    <xf numFmtId="0" fontId="54" fillId="34" borderId="10" xfId="55" applyFont="1" applyFill="1" applyBorder="1">
      <alignment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9" fillId="34" borderId="10" xfId="54" applyFont="1" applyFill="1" applyBorder="1">
      <alignment/>
      <protection/>
    </xf>
    <xf numFmtId="0" fontId="55" fillId="33" borderId="10" xfId="55" applyFont="1" applyFill="1" applyBorder="1">
      <alignment/>
      <protection/>
    </xf>
    <xf numFmtId="0" fontId="3" fillId="0" borderId="10" xfId="0" applyFont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180" fontId="1" fillId="34" borderId="10" xfId="55" applyNumberFormat="1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0" fontId="1" fillId="33" borderId="10" xfId="54" applyFont="1" applyFill="1" applyBorder="1" applyAlignment="1">
      <alignment horizontal="right"/>
      <protection/>
    </xf>
    <xf numFmtId="49" fontId="1" fillId="33" borderId="10" xfId="54" applyNumberFormat="1" applyFont="1" applyFill="1" applyBorder="1" applyAlignment="1">
      <alignment horizontal="right"/>
      <protection/>
    </xf>
    <xf numFmtId="0" fontId="3" fillId="34" borderId="16" xfId="54" applyFont="1" applyFill="1" applyBorder="1" applyAlignment="1">
      <alignment horizontal="center" textRotation="90" wrapText="1"/>
      <protection/>
    </xf>
    <xf numFmtId="0" fontId="3" fillId="34" borderId="17" xfId="54" applyFont="1" applyFill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 textRotation="90"/>
      <protection/>
    </xf>
    <xf numFmtId="0" fontId="3" fillId="0" borderId="13" xfId="54" applyFont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0" fontId="3" fillId="34" borderId="15" xfId="0" applyNumberFormat="1" applyFont="1" applyFill="1" applyBorder="1" applyAlignment="1">
      <alignment horizontal="center" vertical="center" textRotation="90" wrapText="1"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3" xfId="0" applyNumberFormat="1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34" borderId="18" xfId="54" applyFont="1" applyFill="1" applyBorder="1" applyAlignment="1">
      <alignment horizontal="center" wrapText="1"/>
      <protection/>
    </xf>
    <xf numFmtId="0" fontId="3" fillId="34" borderId="11" xfId="54" applyFont="1" applyFill="1" applyBorder="1" applyAlignment="1">
      <alignment horizontal="center" wrapText="1"/>
      <protection/>
    </xf>
    <xf numFmtId="180" fontId="3" fillId="0" borderId="15" xfId="0" applyNumberFormat="1" applyFont="1" applyBorder="1" applyAlignment="1">
      <alignment horizontal="center" vertical="center" textRotation="90" wrapText="1"/>
    </xf>
    <xf numFmtId="180" fontId="8" fillId="0" borderId="12" xfId="0" applyNumberFormat="1" applyFont="1" applyBorder="1" applyAlignment="1">
      <alignment horizontal="center" vertical="center" textRotation="90" wrapText="1"/>
    </xf>
    <xf numFmtId="180" fontId="8" fillId="0" borderId="13" xfId="0" applyNumberFormat="1" applyFont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textRotation="90" wrapText="1"/>
    </xf>
    <xf numFmtId="0" fontId="3" fillId="34" borderId="12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3" fillId="34" borderId="15" xfId="0" applyFont="1" applyFill="1" applyBorder="1" applyAlignment="1">
      <alignment horizontal="center" textRotation="90"/>
    </xf>
    <xf numFmtId="0" fontId="3" fillId="34" borderId="13" xfId="0" applyFont="1" applyFill="1" applyBorder="1" applyAlignment="1">
      <alignment horizontal="center" textRotation="90"/>
    </xf>
    <xf numFmtId="0" fontId="3" fillId="0" borderId="18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15" xfId="54" applyFont="1" applyFill="1" applyBorder="1" applyAlignment="1">
      <alignment horizontal="center" textRotation="90"/>
      <protection/>
    </xf>
    <xf numFmtId="0" fontId="3" fillId="34" borderId="13" xfId="54" applyFont="1" applyFill="1" applyBorder="1" applyAlignment="1">
      <alignment horizontal="center" textRotation="90"/>
      <protection/>
    </xf>
    <xf numFmtId="0" fontId="3" fillId="34" borderId="18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center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55" fillId="34" borderId="15" xfId="54" applyFont="1" applyFill="1" applyBorder="1" applyAlignment="1">
      <alignment horizontal="center" textRotation="90" wrapText="1"/>
      <protection/>
    </xf>
    <xf numFmtId="0" fontId="55" fillId="34" borderId="13" xfId="54" applyFont="1" applyFill="1" applyBorder="1" applyAlignment="1">
      <alignment horizontal="center" textRotation="90" wrapText="1"/>
      <protection/>
    </xf>
    <xf numFmtId="0" fontId="3" fillId="0" borderId="10" xfId="54" applyFont="1" applyFill="1" applyBorder="1" applyAlignment="1">
      <alignment horizontal="center"/>
      <protection/>
    </xf>
    <xf numFmtId="180" fontId="3" fillId="34" borderId="15" xfId="0" applyNumberFormat="1" applyFont="1" applyFill="1" applyBorder="1" applyAlignment="1">
      <alignment horizontal="center" vertical="center" textRotation="90" wrapText="1"/>
    </xf>
    <xf numFmtId="180" fontId="3" fillId="34" borderId="12" xfId="0" applyNumberFormat="1" applyFont="1" applyFill="1" applyBorder="1" applyAlignment="1">
      <alignment horizontal="center" vertical="center" textRotation="90" wrapText="1"/>
    </xf>
    <xf numFmtId="180" fontId="3" fillId="34" borderId="13" xfId="0" applyNumberFormat="1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4" borderId="15" xfId="54" applyFont="1" applyFill="1" applyBorder="1" applyAlignment="1">
      <alignment horizontal="center" textRotation="90" wrapText="1"/>
      <protection/>
    </xf>
    <xf numFmtId="0" fontId="8" fillId="34" borderId="13" xfId="54" applyFont="1" applyFill="1" applyBorder="1" applyAlignment="1">
      <alignment horizont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22" sqref="W22:W23"/>
    </sheetView>
  </sheetViews>
  <sheetFormatPr defaultColWidth="9.140625" defaultRowHeight="12.75"/>
  <cols>
    <col min="1" max="1" width="5.421875" style="2" customWidth="1"/>
    <col min="2" max="2" width="13.8515625" style="0" customWidth="1"/>
    <col min="3" max="3" width="3.00390625" style="0" customWidth="1"/>
    <col min="4" max="4" width="13.421875" style="0" customWidth="1"/>
    <col min="5" max="5" width="3.7109375" style="3" customWidth="1"/>
    <col min="6" max="7" width="3.00390625" style="0" customWidth="1"/>
    <col min="8" max="8" width="4.00390625" style="0" customWidth="1"/>
    <col min="9" max="9" width="2.140625" style="0" customWidth="1"/>
    <col min="10" max="10" width="4.57421875" style="36" customWidth="1"/>
    <col min="11" max="11" width="4.28125" style="0" customWidth="1"/>
    <col min="12" max="12" width="3.00390625" style="0" customWidth="1"/>
    <col min="13" max="13" width="7.140625" style="59" customWidth="1"/>
    <col min="14" max="14" width="5.57421875" style="3" customWidth="1"/>
    <col min="15" max="15" width="5.421875" style="3" customWidth="1"/>
    <col min="16" max="16" width="6.28125" style="3" customWidth="1"/>
    <col min="17" max="17" width="4.28125" style="3" customWidth="1"/>
    <col min="18" max="18" width="6.57421875" style="92" customWidth="1"/>
    <col min="19" max="19" width="5.140625" style="36" customWidth="1"/>
    <col min="20" max="20" width="8.140625" style="36" customWidth="1"/>
    <col min="21" max="21" width="5.140625" style="36" customWidth="1"/>
    <col min="22" max="22" width="6.00390625" style="113" customWidth="1"/>
    <col min="23" max="23" width="8.57421875" style="53" customWidth="1"/>
    <col min="24" max="24" width="6.28125" style="53" customWidth="1"/>
    <col min="25" max="25" width="5.421875" style="53" customWidth="1"/>
    <col min="26" max="26" width="3.57421875" style="41" customWidth="1"/>
    <col min="27" max="27" width="2.7109375" style="108" customWidth="1"/>
    <col min="28" max="28" width="3.7109375" style="108" customWidth="1"/>
    <col min="29" max="29" width="5.00390625" style="108" customWidth="1"/>
    <col min="30" max="30" width="2.8515625" style="108" customWidth="1"/>
    <col min="31" max="32" width="4.8515625" style="108" customWidth="1"/>
    <col min="33" max="33" width="4.7109375" style="36" customWidth="1"/>
    <col min="34" max="34" width="4.00390625" style="36" customWidth="1"/>
    <col min="35" max="35" width="4.7109375" style="36" customWidth="1"/>
    <col min="36" max="36" width="5.00390625" style="36" customWidth="1"/>
    <col min="37" max="37" width="2.7109375" style="36" customWidth="1"/>
    <col min="38" max="38" width="4.00390625" style="36" customWidth="1"/>
    <col min="39" max="39" width="6.140625" style="36" customWidth="1"/>
    <col min="40" max="40" width="12.28125" style="36" customWidth="1"/>
    <col min="41" max="41" width="4.57421875" style="0" customWidth="1"/>
    <col min="42" max="42" width="5.28125" style="0" customWidth="1"/>
    <col min="43" max="43" width="4.57421875" style="0" customWidth="1"/>
    <col min="44" max="44" width="4.7109375" style="0" customWidth="1"/>
    <col min="45" max="45" width="5.8515625" style="0" customWidth="1"/>
    <col min="46" max="46" width="6.28125" style="0" customWidth="1"/>
    <col min="47" max="47" width="4.28125" style="0" customWidth="1"/>
    <col min="48" max="48" width="6.57421875" style="0" customWidth="1"/>
    <col min="49" max="49" width="3.7109375" style="0" customWidth="1"/>
    <col min="50" max="50" width="5.140625" style="0" customWidth="1"/>
    <col min="51" max="51" width="3.57421875" style="0" customWidth="1"/>
    <col min="52" max="52" width="5.421875" style="0" customWidth="1"/>
    <col min="53" max="55" width="9.140625" style="0" customWidth="1"/>
  </cols>
  <sheetData>
    <row r="1" spans="1:52" ht="11.25" customHeight="1">
      <c r="A1" s="170" t="s">
        <v>112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</row>
    <row r="2" spans="1:52" ht="16.5" customHeight="1">
      <c r="A2" s="123" t="s">
        <v>0</v>
      </c>
      <c r="B2" s="126" t="s">
        <v>1</v>
      </c>
      <c r="C2" s="123" t="s">
        <v>3</v>
      </c>
      <c r="D2" s="120"/>
      <c r="E2" s="128" t="s">
        <v>55</v>
      </c>
      <c r="F2" s="152" t="s">
        <v>27</v>
      </c>
      <c r="G2" s="153"/>
      <c r="H2" s="153"/>
      <c r="I2" s="154"/>
      <c r="J2" s="152" t="s">
        <v>28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133" t="s">
        <v>102</v>
      </c>
      <c r="Y2" s="167" t="s">
        <v>103</v>
      </c>
      <c r="Z2" s="144" t="s">
        <v>105</v>
      </c>
      <c r="AA2" s="142" t="s">
        <v>29</v>
      </c>
      <c r="AB2" s="143"/>
      <c r="AC2" s="161" t="s">
        <v>30</v>
      </c>
      <c r="AD2" s="162"/>
      <c r="AE2" s="147" t="s">
        <v>31</v>
      </c>
      <c r="AF2" s="157" t="s">
        <v>58</v>
      </c>
      <c r="AG2" s="158"/>
      <c r="AH2" s="158"/>
      <c r="AI2" s="159"/>
      <c r="AJ2" s="157" t="s">
        <v>63</v>
      </c>
      <c r="AK2" s="158"/>
      <c r="AL2" s="159"/>
      <c r="AM2" s="131" t="s">
        <v>106</v>
      </c>
      <c r="AN2" s="118"/>
      <c r="AO2" s="157" t="s">
        <v>67</v>
      </c>
      <c r="AP2" s="158"/>
      <c r="AQ2" s="158"/>
      <c r="AR2" s="158"/>
      <c r="AS2" s="158"/>
      <c r="AT2" s="158"/>
      <c r="AU2" s="158"/>
      <c r="AV2" s="159"/>
      <c r="AW2" s="138" t="s">
        <v>81</v>
      </c>
      <c r="AX2" s="138" t="s">
        <v>93</v>
      </c>
      <c r="AY2" s="138" t="s">
        <v>95</v>
      </c>
      <c r="AZ2" s="138" t="s">
        <v>98</v>
      </c>
    </row>
    <row r="3" spans="1:52" ht="16.5" customHeight="1">
      <c r="A3" s="124"/>
      <c r="B3" s="140"/>
      <c r="C3" s="124"/>
      <c r="D3" s="121"/>
      <c r="E3" s="129"/>
      <c r="F3" s="126" t="s">
        <v>32</v>
      </c>
      <c r="G3" s="126" t="s">
        <v>33</v>
      </c>
      <c r="H3" s="126" t="s">
        <v>34</v>
      </c>
      <c r="I3" s="126" t="s">
        <v>35</v>
      </c>
      <c r="J3" s="141" t="s">
        <v>36</v>
      </c>
      <c r="K3" s="126" t="s">
        <v>37</v>
      </c>
      <c r="L3" s="126" t="s">
        <v>35</v>
      </c>
      <c r="M3" s="166" t="s">
        <v>104</v>
      </c>
      <c r="N3" s="166"/>
      <c r="O3" s="166"/>
      <c r="P3" s="166"/>
      <c r="Q3" s="166"/>
      <c r="R3" s="131" t="s">
        <v>44</v>
      </c>
      <c r="S3" s="163" t="s">
        <v>39</v>
      </c>
      <c r="T3" s="68"/>
      <c r="U3" s="131" t="s">
        <v>107</v>
      </c>
      <c r="V3" s="172" t="s">
        <v>110</v>
      </c>
      <c r="W3" s="164" t="s">
        <v>109</v>
      </c>
      <c r="X3" s="134"/>
      <c r="Y3" s="168"/>
      <c r="Z3" s="145"/>
      <c r="AA3" s="150" t="s">
        <v>40</v>
      </c>
      <c r="AB3" s="150" t="s">
        <v>41</v>
      </c>
      <c r="AC3" s="150" t="s">
        <v>42</v>
      </c>
      <c r="AD3" s="150" t="s">
        <v>43</v>
      </c>
      <c r="AE3" s="148"/>
      <c r="AF3" s="155" t="s">
        <v>59</v>
      </c>
      <c r="AG3" s="155" t="s">
        <v>60</v>
      </c>
      <c r="AH3" s="155" t="s">
        <v>61</v>
      </c>
      <c r="AI3" s="155" t="s">
        <v>62</v>
      </c>
      <c r="AJ3" s="155" t="s">
        <v>64</v>
      </c>
      <c r="AK3" s="155" t="s">
        <v>65</v>
      </c>
      <c r="AL3" s="155" t="s">
        <v>66</v>
      </c>
      <c r="AM3" s="160"/>
      <c r="AN3" s="119"/>
      <c r="AO3" s="142" t="s">
        <v>68</v>
      </c>
      <c r="AP3" s="143"/>
      <c r="AQ3" s="155" t="s">
        <v>69</v>
      </c>
      <c r="AR3" s="131" t="s">
        <v>70</v>
      </c>
      <c r="AS3" s="155" t="s">
        <v>71</v>
      </c>
      <c r="AT3" s="142" t="s">
        <v>72</v>
      </c>
      <c r="AU3" s="143"/>
      <c r="AV3" s="155" t="s">
        <v>73</v>
      </c>
      <c r="AW3" s="138"/>
      <c r="AX3" s="138"/>
      <c r="AY3" s="138"/>
      <c r="AZ3" s="138"/>
    </row>
    <row r="4" spans="1:52" ht="73.5" customHeight="1">
      <c r="A4" s="125"/>
      <c r="B4" s="127"/>
      <c r="C4" s="125"/>
      <c r="D4" s="122" t="s">
        <v>164</v>
      </c>
      <c r="E4" s="130"/>
      <c r="F4" s="127"/>
      <c r="G4" s="127"/>
      <c r="H4" s="127"/>
      <c r="I4" s="127"/>
      <c r="J4" s="141"/>
      <c r="K4" s="127"/>
      <c r="L4" s="127"/>
      <c r="M4" s="57" t="s">
        <v>53</v>
      </c>
      <c r="N4" s="22" t="s">
        <v>54</v>
      </c>
      <c r="O4" s="28" t="s">
        <v>101</v>
      </c>
      <c r="P4" s="27" t="s">
        <v>57</v>
      </c>
      <c r="Q4" s="27" t="s">
        <v>56</v>
      </c>
      <c r="R4" s="132"/>
      <c r="S4" s="163"/>
      <c r="T4" s="69" t="s">
        <v>108</v>
      </c>
      <c r="U4" s="132"/>
      <c r="V4" s="173"/>
      <c r="W4" s="165"/>
      <c r="X4" s="135"/>
      <c r="Y4" s="169"/>
      <c r="Z4" s="146"/>
      <c r="AA4" s="151"/>
      <c r="AB4" s="151"/>
      <c r="AC4" s="151"/>
      <c r="AD4" s="151"/>
      <c r="AE4" s="149"/>
      <c r="AF4" s="156"/>
      <c r="AG4" s="156"/>
      <c r="AH4" s="156"/>
      <c r="AI4" s="156"/>
      <c r="AJ4" s="156"/>
      <c r="AK4" s="156"/>
      <c r="AL4" s="156"/>
      <c r="AM4" s="132"/>
      <c r="AN4" s="115" t="s">
        <v>114</v>
      </c>
      <c r="AO4" s="29" t="s">
        <v>74</v>
      </c>
      <c r="AP4" s="112" t="s">
        <v>111</v>
      </c>
      <c r="AQ4" s="156"/>
      <c r="AR4" s="132"/>
      <c r="AS4" s="156"/>
      <c r="AT4" s="29" t="s">
        <v>75</v>
      </c>
      <c r="AU4" s="29" t="s">
        <v>76</v>
      </c>
      <c r="AV4" s="156"/>
      <c r="AW4" s="138"/>
      <c r="AX4" s="139"/>
      <c r="AY4" s="139"/>
      <c r="AZ4" s="139"/>
    </row>
    <row r="5" spans="1:52" ht="11.25" customHeight="1">
      <c r="A5" s="30">
        <v>1</v>
      </c>
      <c r="B5" s="26">
        <v>2</v>
      </c>
      <c r="C5" s="30">
        <v>3</v>
      </c>
      <c r="D5" s="30"/>
      <c r="E5" s="31">
        <v>4</v>
      </c>
      <c r="F5" s="26">
        <v>5</v>
      </c>
      <c r="G5" s="26">
        <v>6</v>
      </c>
      <c r="H5" s="26">
        <v>7</v>
      </c>
      <c r="I5" s="26">
        <v>8</v>
      </c>
      <c r="J5" s="56">
        <v>9</v>
      </c>
      <c r="K5" s="26">
        <v>10</v>
      </c>
      <c r="L5" s="26">
        <v>11</v>
      </c>
      <c r="M5" s="33">
        <v>12</v>
      </c>
      <c r="N5" s="31">
        <v>13</v>
      </c>
      <c r="O5" s="32">
        <v>14</v>
      </c>
      <c r="P5" s="31">
        <v>15</v>
      </c>
      <c r="Q5" s="31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94">
        <v>22</v>
      </c>
      <c r="X5" s="58">
        <v>23</v>
      </c>
      <c r="Y5" s="58">
        <v>24</v>
      </c>
      <c r="Z5" s="34">
        <v>25</v>
      </c>
      <c r="AA5" s="58">
        <v>26</v>
      </c>
      <c r="AB5" s="58">
        <v>27</v>
      </c>
      <c r="AC5" s="58">
        <v>28</v>
      </c>
      <c r="AD5" s="102">
        <v>29</v>
      </c>
      <c r="AE5" s="102">
        <v>30</v>
      </c>
      <c r="AF5" s="23">
        <v>31</v>
      </c>
      <c r="AG5" s="23">
        <v>32</v>
      </c>
      <c r="AH5" s="23">
        <v>33</v>
      </c>
      <c r="AI5" s="23">
        <v>34</v>
      </c>
      <c r="AJ5" s="23">
        <v>35</v>
      </c>
      <c r="AK5" s="23">
        <v>36</v>
      </c>
      <c r="AL5" s="23">
        <v>37</v>
      </c>
      <c r="AM5" s="23">
        <v>38</v>
      </c>
      <c r="AN5" s="23"/>
      <c r="AO5" s="5">
        <v>39</v>
      </c>
      <c r="AP5" s="5">
        <v>40</v>
      </c>
      <c r="AQ5" s="5">
        <v>41</v>
      </c>
      <c r="AR5" s="5">
        <v>42</v>
      </c>
      <c r="AS5" s="5">
        <v>43</v>
      </c>
      <c r="AT5" s="5">
        <v>44</v>
      </c>
      <c r="AU5" s="5">
        <v>45</v>
      </c>
      <c r="AV5" s="5">
        <v>45</v>
      </c>
      <c r="AW5" s="8">
        <v>47</v>
      </c>
      <c r="AX5" s="34">
        <v>48</v>
      </c>
      <c r="AY5" s="111">
        <v>49</v>
      </c>
      <c r="AZ5" s="8">
        <v>50</v>
      </c>
    </row>
    <row r="6" spans="1:52" ht="10.5" customHeight="1">
      <c r="A6" s="136" t="s">
        <v>51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95"/>
      <c r="X6" s="72"/>
      <c r="Y6" s="72"/>
      <c r="Z6" s="47"/>
      <c r="AA6" s="72"/>
      <c r="AB6" s="72"/>
      <c r="AC6" s="72"/>
      <c r="AD6" s="72"/>
      <c r="AE6" s="103"/>
      <c r="AF6" s="104"/>
      <c r="AZ6" s="52"/>
    </row>
    <row r="7" spans="1:52" ht="12.75" customHeight="1">
      <c r="A7" s="9">
        <v>1</v>
      </c>
      <c r="B7" s="10" t="s">
        <v>14</v>
      </c>
      <c r="C7" s="13">
        <v>3</v>
      </c>
      <c r="D7" s="13" t="s">
        <v>115</v>
      </c>
      <c r="E7" s="14">
        <v>1971</v>
      </c>
      <c r="F7" s="15">
        <v>5</v>
      </c>
      <c r="G7" s="15">
        <v>1</v>
      </c>
      <c r="H7" s="15">
        <v>153</v>
      </c>
      <c r="I7" s="15">
        <v>0</v>
      </c>
      <c r="J7" s="37">
        <v>123</v>
      </c>
      <c r="K7" s="4">
        <v>566.5</v>
      </c>
      <c r="L7" s="4">
        <v>0</v>
      </c>
      <c r="M7" s="51">
        <v>782.1</v>
      </c>
      <c r="N7" s="12">
        <f>M7-O7-Q7</f>
        <v>696</v>
      </c>
      <c r="O7" s="7">
        <v>35.4</v>
      </c>
      <c r="P7" s="7">
        <v>0</v>
      </c>
      <c r="Q7" s="6">
        <v>50.7</v>
      </c>
      <c r="R7" s="51">
        <v>2506.71</v>
      </c>
      <c r="S7" s="37">
        <v>315.4</v>
      </c>
      <c r="T7" s="37">
        <f>R7:R82+S7:S82</f>
        <v>2822.11</v>
      </c>
      <c r="U7" s="37">
        <f>J7:J82+K7:K82+L7:L82</f>
        <v>689.5</v>
      </c>
      <c r="V7" s="37">
        <f>J7+K7+L7+M7+R7+S7</f>
        <v>4293.71</v>
      </c>
      <c r="W7" s="70">
        <v>4532.5</v>
      </c>
      <c r="X7" s="74">
        <v>16954</v>
      </c>
      <c r="Y7" s="74">
        <v>16.5</v>
      </c>
      <c r="Z7" s="43"/>
      <c r="AA7" s="105" t="s">
        <v>45</v>
      </c>
      <c r="AB7" s="37" t="s">
        <v>46</v>
      </c>
      <c r="AC7" s="37" t="s">
        <v>49</v>
      </c>
      <c r="AD7" s="37" t="s">
        <v>50</v>
      </c>
      <c r="AE7" s="106" t="s">
        <v>42</v>
      </c>
      <c r="AF7" s="37">
        <v>1027.5</v>
      </c>
      <c r="AG7" s="107"/>
      <c r="AH7" s="37">
        <v>0</v>
      </c>
      <c r="AI7" s="37">
        <v>0</v>
      </c>
      <c r="AJ7" s="37" t="s">
        <v>85</v>
      </c>
      <c r="AK7" s="37" t="s">
        <v>78</v>
      </c>
      <c r="AL7" s="37" t="s">
        <v>86</v>
      </c>
      <c r="AM7" s="37">
        <v>3632</v>
      </c>
      <c r="AN7" s="37" t="s">
        <v>115</v>
      </c>
      <c r="AO7" s="98">
        <v>240</v>
      </c>
      <c r="AP7" s="98"/>
      <c r="AQ7" s="98">
        <v>171</v>
      </c>
      <c r="AR7" s="98">
        <v>120</v>
      </c>
      <c r="AS7" s="98">
        <v>700</v>
      </c>
      <c r="AT7" s="98">
        <v>202</v>
      </c>
      <c r="AU7" s="98">
        <v>724</v>
      </c>
      <c r="AV7" s="99">
        <f>AO7:AO82+AP7:AP82+AQ7:AQ82+AR7:AR82+AS7:AS82+AT7:AT82+AU7:AU82</f>
        <v>2157</v>
      </c>
      <c r="AW7" s="37">
        <v>248</v>
      </c>
      <c r="AX7" s="4" t="s">
        <v>38</v>
      </c>
      <c r="AY7" s="4" t="s">
        <v>50</v>
      </c>
      <c r="AZ7" s="4" t="s">
        <v>99</v>
      </c>
    </row>
    <row r="8" spans="1:52" s="1" customFormat="1" ht="11.25" customHeight="1">
      <c r="A8" s="9">
        <f>A7+1</f>
        <v>2</v>
      </c>
      <c r="B8" s="10" t="s">
        <v>14</v>
      </c>
      <c r="C8" s="11">
        <v>4</v>
      </c>
      <c r="D8" s="11" t="s">
        <v>115</v>
      </c>
      <c r="E8" s="12">
        <v>1960</v>
      </c>
      <c r="F8" s="10">
        <v>4</v>
      </c>
      <c r="G8" s="10">
        <v>4</v>
      </c>
      <c r="H8" s="10">
        <v>64</v>
      </c>
      <c r="I8" s="10">
        <v>0</v>
      </c>
      <c r="J8" s="38">
        <v>196.8</v>
      </c>
      <c r="K8" s="4">
        <v>0</v>
      </c>
      <c r="L8" s="4">
        <v>0</v>
      </c>
      <c r="M8" s="48">
        <v>646.8</v>
      </c>
      <c r="N8" s="12">
        <v>646.8</v>
      </c>
      <c r="O8" s="7">
        <v>0</v>
      </c>
      <c r="P8" s="7">
        <v>0</v>
      </c>
      <c r="Q8" s="7">
        <v>0</v>
      </c>
      <c r="R8" s="90">
        <v>2541.34</v>
      </c>
      <c r="S8" s="38">
        <v>0</v>
      </c>
      <c r="T8" s="37">
        <f>R8:R82+S8:S82</f>
        <v>2541.34</v>
      </c>
      <c r="U8" s="37">
        <f>J8:J82+K8:K82+L8:L82</f>
        <v>196.8</v>
      </c>
      <c r="V8" s="37">
        <f aca="true" t="shared" si="0" ref="V8:V70">J8+K8+L8+M8+R8+S8</f>
        <v>3384.94</v>
      </c>
      <c r="W8" s="70">
        <v>2537.3</v>
      </c>
      <c r="X8" s="75">
        <v>12345</v>
      </c>
      <c r="Y8" s="75">
        <v>13.9</v>
      </c>
      <c r="Z8" s="43"/>
      <c r="AA8" s="105" t="s">
        <v>45</v>
      </c>
      <c r="AB8" s="106" t="s">
        <v>46</v>
      </c>
      <c r="AC8" s="37" t="s">
        <v>49</v>
      </c>
      <c r="AD8" s="37" t="s">
        <v>50</v>
      </c>
      <c r="AE8" s="106" t="s">
        <v>42</v>
      </c>
      <c r="AF8" s="37">
        <v>0</v>
      </c>
      <c r="AG8" s="38">
        <v>1306.9</v>
      </c>
      <c r="AH8" s="37">
        <v>0</v>
      </c>
      <c r="AI8" s="37">
        <v>0</v>
      </c>
      <c r="AJ8" s="38" t="s">
        <v>84</v>
      </c>
      <c r="AK8" s="38" t="s">
        <v>83</v>
      </c>
      <c r="AL8" s="38" t="s">
        <v>80</v>
      </c>
      <c r="AM8" s="38">
        <v>2337</v>
      </c>
      <c r="AN8" s="38" t="s">
        <v>116</v>
      </c>
      <c r="AO8" s="99">
        <v>775</v>
      </c>
      <c r="AP8" s="99"/>
      <c r="AQ8" s="99">
        <v>206</v>
      </c>
      <c r="AR8" s="99"/>
      <c r="AS8" s="99">
        <v>32</v>
      </c>
      <c r="AT8" s="99">
        <v>238.7</v>
      </c>
      <c r="AU8" s="99">
        <v>184</v>
      </c>
      <c r="AV8" s="99">
        <f>AO8:AO82+AP8:AP82+AQ8:AQ82+AR8:AR82+AS8:AS82+AT8:AT82+AU8:AU82</f>
        <v>1435.7</v>
      </c>
      <c r="AW8" s="38">
        <v>120</v>
      </c>
      <c r="AX8" s="4" t="s">
        <v>38</v>
      </c>
      <c r="AY8" s="4" t="s">
        <v>50</v>
      </c>
      <c r="AZ8" s="4" t="s">
        <v>99</v>
      </c>
    </row>
    <row r="9" spans="1:52" ht="12" customHeight="1">
      <c r="A9" s="9">
        <f aca="true" t="shared" si="1" ref="A9:A67">A8+1</f>
        <v>3</v>
      </c>
      <c r="B9" s="10" t="s">
        <v>14</v>
      </c>
      <c r="C9" s="11">
        <v>5</v>
      </c>
      <c r="D9" s="11" t="s">
        <v>169</v>
      </c>
      <c r="E9" s="12">
        <v>1971</v>
      </c>
      <c r="F9" s="10">
        <v>5</v>
      </c>
      <c r="G9" s="10">
        <v>8</v>
      </c>
      <c r="H9" s="10">
        <v>118</v>
      </c>
      <c r="I9" s="10">
        <v>0</v>
      </c>
      <c r="J9" s="38">
        <v>574</v>
      </c>
      <c r="K9" s="4">
        <v>0</v>
      </c>
      <c r="L9" s="4">
        <v>0</v>
      </c>
      <c r="M9" s="48">
        <v>1147.7</v>
      </c>
      <c r="N9" s="12">
        <v>1147.7</v>
      </c>
      <c r="O9" s="7">
        <v>0</v>
      </c>
      <c r="P9" s="7">
        <v>0</v>
      </c>
      <c r="Q9" s="7">
        <v>0</v>
      </c>
      <c r="R9" s="91">
        <v>5674.05</v>
      </c>
      <c r="S9" s="38">
        <v>61.7</v>
      </c>
      <c r="T9" s="37">
        <f>R9:R82+S9:S82</f>
        <v>5735.75</v>
      </c>
      <c r="U9" s="37">
        <f>J9:J82+K9:K82+L9:L82</f>
        <v>574</v>
      </c>
      <c r="V9" s="37">
        <f t="shared" si="0"/>
        <v>7457.45</v>
      </c>
      <c r="W9" s="96">
        <v>6844.8</v>
      </c>
      <c r="X9" s="75">
        <v>23832</v>
      </c>
      <c r="Y9" s="74"/>
      <c r="Z9" s="43"/>
      <c r="AA9" s="105" t="s">
        <v>45</v>
      </c>
      <c r="AB9" s="106" t="s">
        <v>46</v>
      </c>
      <c r="AC9" s="37" t="s">
        <v>49</v>
      </c>
      <c r="AD9" s="37" t="s">
        <v>50</v>
      </c>
      <c r="AE9" s="106" t="s">
        <v>47</v>
      </c>
      <c r="AF9" s="37">
        <v>0</v>
      </c>
      <c r="AG9" s="38"/>
      <c r="AH9" s="37">
        <v>0</v>
      </c>
      <c r="AI9" s="38">
        <v>2034.2</v>
      </c>
      <c r="AJ9" s="38" t="s">
        <v>87</v>
      </c>
      <c r="AK9" s="38" t="s">
        <v>78</v>
      </c>
      <c r="AL9" s="38" t="s">
        <v>88</v>
      </c>
      <c r="AM9" s="38">
        <v>4462</v>
      </c>
      <c r="AN9" s="38" t="s">
        <v>117</v>
      </c>
      <c r="AO9" s="99">
        <v>638.6</v>
      </c>
      <c r="AP9" s="99">
        <v>80</v>
      </c>
      <c r="AQ9" s="99">
        <v>148</v>
      </c>
      <c r="AR9" s="99"/>
      <c r="AS9" s="99">
        <v>1105.2</v>
      </c>
      <c r="AT9" s="99"/>
      <c r="AU9" s="99">
        <v>1037</v>
      </c>
      <c r="AV9" s="99">
        <f>AO9:AO82+AP9:AP82+AQ9:AQ82+AR9:AR82+AS9:AS82+AT9:AT82+AU9:AU82</f>
        <v>3008.8</v>
      </c>
      <c r="AW9" s="38">
        <v>245</v>
      </c>
      <c r="AX9" s="4" t="s">
        <v>38</v>
      </c>
      <c r="AY9" s="4" t="s">
        <v>50</v>
      </c>
      <c r="AZ9" s="4" t="s">
        <v>99</v>
      </c>
    </row>
    <row r="10" spans="1:52" ht="12" customHeight="1">
      <c r="A10" s="9">
        <f t="shared" si="1"/>
        <v>4</v>
      </c>
      <c r="B10" s="10" t="s">
        <v>14</v>
      </c>
      <c r="C10" s="11">
        <v>23</v>
      </c>
      <c r="D10" s="11" t="s">
        <v>115</v>
      </c>
      <c r="E10" s="12">
        <v>1950</v>
      </c>
      <c r="F10" s="10">
        <v>2</v>
      </c>
      <c r="G10" s="10">
        <v>2</v>
      </c>
      <c r="H10" s="10">
        <v>16</v>
      </c>
      <c r="I10" s="10">
        <v>0</v>
      </c>
      <c r="J10" s="38">
        <v>88.2</v>
      </c>
      <c r="K10" s="4">
        <v>0</v>
      </c>
      <c r="L10" s="4">
        <v>0</v>
      </c>
      <c r="M10" s="48">
        <v>0</v>
      </c>
      <c r="N10" s="12">
        <v>0</v>
      </c>
      <c r="O10" s="7">
        <v>0</v>
      </c>
      <c r="P10" s="7">
        <v>0</v>
      </c>
      <c r="Q10" s="7">
        <v>0</v>
      </c>
      <c r="R10" s="90">
        <v>570</v>
      </c>
      <c r="S10" s="38">
        <v>0</v>
      </c>
      <c r="T10" s="37">
        <f>R10:R82+S10:S82</f>
        <v>570</v>
      </c>
      <c r="U10" s="37">
        <f>J10:J82+K10:K82+L10:L82</f>
        <v>88.2</v>
      </c>
      <c r="V10" s="37">
        <f t="shared" si="0"/>
        <v>658.2</v>
      </c>
      <c r="W10" s="71">
        <v>541</v>
      </c>
      <c r="X10" s="75">
        <v>3095</v>
      </c>
      <c r="Y10" s="74"/>
      <c r="Z10" s="44"/>
      <c r="AA10" s="105" t="s">
        <v>45</v>
      </c>
      <c r="AB10" s="106" t="s">
        <v>46</v>
      </c>
      <c r="AC10" s="37" t="s">
        <v>49</v>
      </c>
      <c r="AD10" s="37" t="s">
        <v>50</v>
      </c>
      <c r="AE10" s="106" t="s">
        <v>42</v>
      </c>
      <c r="AF10" s="37">
        <v>0</v>
      </c>
      <c r="AG10" s="39"/>
      <c r="AH10" s="37">
        <v>0</v>
      </c>
      <c r="AI10" s="38">
        <v>585.2</v>
      </c>
      <c r="AJ10" s="38" t="s">
        <v>89</v>
      </c>
      <c r="AK10" s="38" t="s">
        <v>83</v>
      </c>
      <c r="AL10" s="38" t="s">
        <v>80</v>
      </c>
      <c r="AM10" s="38">
        <v>1296</v>
      </c>
      <c r="AN10" s="38" t="s">
        <v>118</v>
      </c>
      <c r="AO10" s="99"/>
      <c r="AP10" s="99">
        <v>8</v>
      </c>
      <c r="AQ10" s="99">
        <v>97</v>
      </c>
      <c r="AR10" s="99"/>
      <c r="AS10" s="99">
        <v>608.8</v>
      </c>
      <c r="AT10" s="99"/>
      <c r="AU10" s="99">
        <v>175</v>
      </c>
      <c r="AV10" s="99">
        <f>AO10:AO82+AP10:AP82+AQ10:AQ82+AR10:AR82+AS10:AS82+AT10:AT82+AU10:AU82</f>
        <v>888.8</v>
      </c>
      <c r="AW10" s="38">
        <v>23</v>
      </c>
      <c r="AX10" s="4" t="s">
        <v>38</v>
      </c>
      <c r="AY10" s="4" t="s">
        <v>50</v>
      </c>
      <c r="AZ10" s="4" t="s">
        <v>99</v>
      </c>
    </row>
    <row r="11" spans="1:52" ht="10.5" customHeight="1">
      <c r="A11" s="9">
        <f t="shared" si="1"/>
        <v>5</v>
      </c>
      <c r="B11" s="10" t="s">
        <v>6</v>
      </c>
      <c r="C11" s="11">
        <v>15</v>
      </c>
      <c r="D11" s="11" t="s">
        <v>115</v>
      </c>
      <c r="E11" s="12">
        <v>1963</v>
      </c>
      <c r="F11" s="10">
        <v>4</v>
      </c>
      <c r="G11" s="10">
        <v>2</v>
      </c>
      <c r="H11" s="10">
        <v>26</v>
      </c>
      <c r="I11" s="10">
        <v>0</v>
      </c>
      <c r="J11" s="38">
        <v>98.3</v>
      </c>
      <c r="K11" s="4">
        <v>0</v>
      </c>
      <c r="L11" s="4">
        <v>0</v>
      </c>
      <c r="M11" s="48">
        <v>341.9</v>
      </c>
      <c r="N11" s="7">
        <f>M11-O11-P11</f>
        <v>311.29999999999995</v>
      </c>
      <c r="O11" s="12">
        <v>30.6</v>
      </c>
      <c r="P11" s="16">
        <v>0</v>
      </c>
      <c r="Q11" s="7">
        <v>0</v>
      </c>
      <c r="R11" s="90">
        <v>1055.2</v>
      </c>
      <c r="S11" s="38">
        <v>391.5</v>
      </c>
      <c r="T11" s="37">
        <f>R11:R82+S11:S82</f>
        <v>1446.7</v>
      </c>
      <c r="U11" s="37">
        <f>J11:J82+K11:K82+L11:L82</f>
        <v>98.3</v>
      </c>
      <c r="V11" s="37">
        <f t="shared" si="0"/>
        <v>1886.9</v>
      </c>
      <c r="W11" s="70">
        <v>1447.1</v>
      </c>
      <c r="X11" s="75">
        <v>6753</v>
      </c>
      <c r="Y11" s="75">
        <v>15</v>
      </c>
      <c r="Z11" s="43"/>
      <c r="AA11" s="105" t="s">
        <v>45</v>
      </c>
      <c r="AB11" s="106" t="s">
        <v>46</v>
      </c>
      <c r="AC11" s="37" t="s">
        <v>49</v>
      </c>
      <c r="AD11" s="37" t="s">
        <v>50</v>
      </c>
      <c r="AE11" s="106" t="s">
        <v>42</v>
      </c>
      <c r="AF11" s="37">
        <v>0</v>
      </c>
      <c r="AG11" s="38">
        <v>639</v>
      </c>
      <c r="AH11" s="37">
        <v>0</v>
      </c>
      <c r="AI11" s="37">
        <v>0</v>
      </c>
      <c r="AJ11" s="38" t="s">
        <v>84</v>
      </c>
      <c r="AK11" s="38" t="s">
        <v>78</v>
      </c>
      <c r="AL11" s="38" t="s">
        <v>80</v>
      </c>
      <c r="AM11" s="38">
        <v>1629</v>
      </c>
      <c r="AN11" s="38" t="s">
        <v>116</v>
      </c>
      <c r="AO11" s="99">
        <v>742.5</v>
      </c>
      <c r="AP11" s="99"/>
      <c r="AQ11" s="99">
        <v>47</v>
      </c>
      <c r="AR11" s="99"/>
      <c r="AS11" s="99">
        <v>150</v>
      </c>
      <c r="AT11" s="99"/>
      <c r="AU11" s="99">
        <v>239.3</v>
      </c>
      <c r="AV11" s="99">
        <f>AO11:AO82+AP11:AP82+AQ11:AQ82+AR11:AR82+AS11:AS82+AT11:AT82+AU11:AU82</f>
        <v>1178.8</v>
      </c>
      <c r="AW11" s="38">
        <v>40</v>
      </c>
      <c r="AX11" s="4" t="s">
        <v>96</v>
      </c>
      <c r="AY11" s="4" t="s">
        <v>50</v>
      </c>
      <c r="AZ11" s="4" t="s">
        <v>99</v>
      </c>
    </row>
    <row r="12" spans="1:52" ht="11.25" customHeight="1">
      <c r="A12" s="9">
        <f t="shared" si="1"/>
        <v>6</v>
      </c>
      <c r="B12" s="10" t="s">
        <v>6</v>
      </c>
      <c r="C12" s="11">
        <v>16</v>
      </c>
      <c r="D12" s="11" t="s">
        <v>115</v>
      </c>
      <c r="E12" s="12">
        <v>1936</v>
      </c>
      <c r="F12" s="10">
        <v>2</v>
      </c>
      <c r="G12" s="10">
        <v>2</v>
      </c>
      <c r="H12" s="10">
        <v>11</v>
      </c>
      <c r="I12" s="10">
        <v>0</v>
      </c>
      <c r="J12" s="38">
        <v>52</v>
      </c>
      <c r="K12" s="4">
        <v>0</v>
      </c>
      <c r="L12" s="4">
        <v>0</v>
      </c>
      <c r="M12" s="48">
        <v>0</v>
      </c>
      <c r="N12" s="7">
        <v>0</v>
      </c>
      <c r="O12" s="7">
        <v>0</v>
      </c>
      <c r="P12" s="7">
        <v>0</v>
      </c>
      <c r="Q12" s="7">
        <v>0</v>
      </c>
      <c r="R12" s="90">
        <v>496.8</v>
      </c>
      <c r="S12" s="38">
        <v>0</v>
      </c>
      <c r="T12" s="37">
        <f>R12:R82+S12:S82</f>
        <v>496.8</v>
      </c>
      <c r="U12" s="37">
        <f>J12:J82+K12:K82+L12:L82</f>
        <v>52</v>
      </c>
      <c r="V12" s="37">
        <f t="shared" si="0"/>
        <v>548.8</v>
      </c>
      <c r="W12" s="71">
        <v>496.7</v>
      </c>
      <c r="X12" s="76">
        <v>1982</v>
      </c>
      <c r="Y12" s="76">
        <v>6.2</v>
      </c>
      <c r="Z12" s="44"/>
      <c r="AA12" s="105" t="s">
        <v>45</v>
      </c>
      <c r="AB12" s="106" t="s">
        <v>46</v>
      </c>
      <c r="AC12" s="37" t="s">
        <v>49</v>
      </c>
      <c r="AD12" s="37" t="s">
        <v>50</v>
      </c>
      <c r="AE12" s="106" t="s">
        <v>42</v>
      </c>
      <c r="AF12" s="37">
        <v>0</v>
      </c>
      <c r="AG12" s="38">
        <v>453.92</v>
      </c>
      <c r="AH12" s="37">
        <v>0</v>
      </c>
      <c r="AI12" s="37">
        <v>0</v>
      </c>
      <c r="AJ12" s="38" t="s">
        <v>82</v>
      </c>
      <c r="AK12" s="38" t="s">
        <v>83</v>
      </c>
      <c r="AL12" s="38" t="s">
        <v>80</v>
      </c>
      <c r="AM12" s="38">
        <v>844</v>
      </c>
      <c r="AN12" s="38" t="s">
        <v>119</v>
      </c>
      <c r="AO12" s="99"/>
      <c r="AP12" s="99"/>
      <c r="AQ12" s="99">
        <v>65.4</v>
      </c>
      <c r="AR12" s="99"/>
      <c r="AS12" s="99">
        <v>458.9</v>
      </c>
      <c r="AT12" s="99"/>
      <c r="AU12" s="99"/>
      <c r="AV12" s="99">
        <f>AO12:AO82+AP12:AP82+AQ12:AQ82+AR12:AR82+AS12:AS82+AT12:AT82+AU12:AU82</f>
        <v>524.3</v>
      </c>
      <c r="AW12" s="38">
        <v>30</v>
      </c>
      <c r="AX12" s="4" t="s">
        <v>97</v>
      </c>
      <c r="AY12" s="4" t="s">
        <v>50</v>
      </c>
      <c r="AZ12" s="4" t="s">
        <v>99</v>
      </c>
    </row>
    <row r="13" spans="1:52" ht="10.5" customHeight="1">
      <c r="A13" s="9">
        <f t="shared" si="1"/>
        <v>7</v>
      </c>
      <c r="B13" s="10" t="s">
        <v>6</v>
      </c>
      <c r="C13" s="11">
        <v>17</v>
      </c>
      <c r="D13" s="11" t="s">
        <v>115</v>
      </c>
      <c r="E13" s="12">
        <v>1963</v>
      </c>
      <c r="F13" s="10">
        <v>4</v>
      </c>
      <c r="G13" s="10">
        <v>2</v>
      </c>
      <c r="H13" s="10">
        <v>24</v>
      </c>
      <c r="I13" s="10">
        <v>0</v>
      </c>
      <c r="J13" s="38">
        <v>97.4</v>
      </c>
      <c r="K13" s="4">
        <v>0</v>
      </c>
      <c r="L13" s="4">
        <v>0</v>
      </c>
      <c r="M13" s="48">
        <v>334.3</v>
      </c>
      <c r="N13" s="7">
        <f>M13-Q13</f>
        <v>257.6</v>
      </c>
      <c r="O13" s="7">
        <v>0</v>
      </c>
      <c r="P13" s="7">
        <v>0</v>
      </c>
      <c r="Q13" s="12">
        <v>76.7</v>
      </c>
      <c r="R13" s="90">
        <v>958.3</v>
      </c>
      <c r="S13" s="38">
        <v>402.8</v>
      </c>
      <c r="T13" s="37">
        <f>R13:R82+S13:S82</f>
        <v>1361.1</v>
      </c>
      <c r="U13" s="37">
        <f>J13:J82+K13:K82+L13:L82</f>
        <v>97.4</v>
      </c>
      <c r="V13" s="37">
        <f t="shared" si="0"/>
        <v>1792.8</v>
      </c>
      <c r="W13" s="70">
        <v>1361.3</v>
      </c>
      <c r="X13" s="76">
        <v>6701</v>
      </c>
      <c r="Y13" s="76">
        <v>14.8</v>
      </c>
      <c r="Z13" s="43"/>
      <c r="AA13" s="105" t="s">
        <v>45</v>
      </c>
      <c r="AB13" s="106" t="s">
        <v>46</v>
      </c>
      <c r="AC13" s="37" t="s">
        <v>49</v>
      </c>
      <c r="AD13" s="37" t="s">
        <v>50</v>
      </c>
      <c r="AE13" s="106" t="s">
        <v>42</v>
      </c>
      <c r="AF13" s="37">
        <v>0</v>
      </c>
      <c r="AG13" s="38">
        <v>638.4</v>
      </c>
      <c r="AH13" s="37">
        <v>0</v>
      </c>
      <c r="AI13" s="37">
        <v>0</v>
      </c>
      <c r="AJ13" s="38" t="s">
        <v>84</v>
      </c>
      <c r="AK13" s="38" t="s">
        <v>78</v>
      </c>
      <c r="AL13" s="38" t="s">
        <v>80</v>
      </c>
      <c r="AM13" s="38">
        <v>1639</v>
      </c>
      <c r="AN13" s="38" t="s">
        <v>120</v>
      </c>
      <c r="AO13" s="99">
        <v>322</v>
      </c>
      <c r="AP13" s="99"/>
      <c r="AQ13" s="99">
        <v>47</v>
      </c>
      <c r="AR13" s="99"/>
      <c r="AS13" s="99">
        <v>507.2</v>
      </c>
      <c r="AT13" s="99">
        <v>310</v>
      </c>
      <c r="AU13" s="99"/>
      <c r="AV13" s="99">
        <f>AO13:AO82+AP13:AP82+AQ13:AQ82+AR13:AR82+AS13:AS82+AT13:AT82+AU13:AU82</f>
        <v>1186.2</v>
      </c>
      <c r="AW13" s="38">
        <v>46</v>
      </c>
      <c r="AX13" s="4" t="s">
        <v>96</v>
      </c>
      <c r="AY13" s="4" t="s">
        <v>50</v>
      </c>
      <c r="AZ13" s="4" t="s">
        <v>99</v>
      </c>
    </row>
    <row r="14" spans="1:52" ht="11.25" customHeight="1">
      <c r="A14" s="9">
        <f t="shared" si="1"/>
        <v>8</v>
      </c>
      <c r="B14" s="10" t="s">
        <v>6</v>
      </c>
      <c r="C14" s="11">
        <v>18</v>
      </c>
      <c r="D14" s="11" t="s">
        <v>115</v>
      </c>
      <c r="E14" s="12">
        <v>1936</v>
      </c>
      <c r="F14" s="10">
        <v>2</v>
      </c>
      <c r="G14" s="10">
        <v>2</v>
      </c>
      <c r="H14" s="10">
        <v>13</v>
      </c>
      <c r="I14" s="10">
        <v>0</v>
      </c>
      <c r="J14" s="38">
        <v>52</v>
      </c>
      <c r="K14" s="4">
        <v>0</v>
      </c>
      <c r="L14" s="4">
        <v>0</v>
      </c>
      <c r="M14" s="48">
        <v>0</v>
      </c>
      <c r="N14" s="12">
        <v>0</v>
      </c>
      <c r="O14" s="7">
        <v>0</v>
      </c>
      <c r="P14" s="7">
        <v>0</v>
      </c>
      <c r="Q14" s="7">
        <v>0</v>
      </c>
      <c r="R14" s="90">
        <v>508.4</v>
      </c>
      <c r="S14" s="38">
        <v>0</v>
      </c>
      <c r="T14" s="37">
        <f>R14:R82+S14:S82</f>
        <v>508.4</v>
      </c>
      <c r="U14" s="37">
        <f>J14:J82+K14:K82+L14:L82</f>
        <v>52</v>
      </c>
      <c r="V14" s="37">
        <f t="shared" si="0"/>
        <v>560.4</v>
      </c>
      <c r="W14" s="71">
        <v>508.4</v>
      </c>
      <c r="X14" s="76">
        <v>1973</v>
      </c>
      <c r="Y14" s="76">
        <v>6.2</v>
      </c>
      <c r="Z14" s="44"/>
      <c r="AA14" s="105" t="s">
        <v>45</v>
      </c>
      <c r="AB14" s="106" t="s">
        <v>46</v>
      </c>
      <c r="AC14" s="37" t="s">
        <v>49</v>
      </c>
      <c r="AD14" s="37" t="s">
        <v>50</v>
      </c>
      <c r="AE14" s="106" t="s">
        <v>42</v>
      </c>
      <c r="AF14" s="37">
        <v>0</v>
      </c>
      <c r="AG14" s="38">
        <v>451.77</v>
      </c>
      <c r="AH14" s="37">
        <v>0</v>
      </c>
      <c r="AI14" s="37">
        <v>0</v>
      </c>
      <c r="AJ14" s="38" t="s">
        <v>82</v>
      </c>
      <c r="AK14" s="38" t="s">
        <v>83</v>
      </c>
      <c r="AL14" s="38" t="s">
        <v>80</v>
      </c>
      <c r="AM14" s="38">
        <v>758</v>
      </c>
      <c r="AN14" s="38" t="s">
        <v>121</v>
      </c>
      <c r="AO14" s="99"/>
      <c r="AP14" s="99"/>
      <c r="AQ14" s="99">
        <v>65.4</v>
      </c>
      <c r="AR14" s="99"/>
      <c r="AS14" s="99">
        <v>105</v>
      </c>
      <c r="AT14" s="99">
        <v>269.4</v>
      </c>
      <c r="AU14" s="99"/>
      <c r="AV14" s="99">
        <f>AO14:AO82+AP14:AP82+AQ14:AQ82+AR14:AR82+AS14:AS82+AT14:AT82+AU14:AU82</f>
        <v>439.79999999999995</v>
      </c>
      <c r="AW14" s="38">
        <v>29</v>
      </c>
      <c r="AX14" s="4" t="s">
        <v>97</v>
      </c>
      <c r="AY14" s="4" t="s">
        <v>50</v>
      </c>
      <c r="AZ14" s="4" t="s">
        <v>99</v>
      </c>
    </row>
    <row r="15" spans="1:52" ht="10.5" customHeight="1">
      <c r="A15" s="9">
        <f t="shared" si="1"/>
        <v>9</v>
      </c>
      <c r="B15" s="10" t="s">
        <v>6</v>
      </c>
      <c r="C15" s="11">
        <v>19</v>
      </c>
      <c r="D15" s="11" t="s">
        <v>115</v>
      </c>
      <c r="E15" s="12">
        <v>1962</v>
      </c>
      <c r="F15" s="10">
        <v>4</v>
      </c>
      <c r="G15" s="10">
        <v>4</v>
      </c>
      <c r="H15" s="10">
        <v>50</v>
      </c>
      <c r="I15" s="10">
        <v>0</v>
      </c>
      <c r="J15" s="38">
        <v>193.8</v>
      </c>
      <c r="K15" s="4">
        <v>0</v>
      </c>
      <c r="L15" s="4">
        <v>0</v>
      </c>
      <c r="M15" s="48">
        <v>662.2</v>
      </c>
      <c r="N15" s="7">
        <f>M15-Q15</f>
        <v>538</v>
      </c>
      <c r="O15" s="7">
        <v>0</v>
      </c>
      <c r="P15" s="7">
        <v>0</v>
      </c>
      <c r="Q15" s="17">
        <v>124.2</v>
      </c>
      <c r="R15" s="90">
        <v>1978.4</v>
      </c>
      <c r="S15" s="38">
        <v>559.2</v>
      </c>
      <c r="T15" s="37">
        <f>R15:R82+S15:S82</f>
        <v>2537.6000000000004</v>
      </c>
      <c r="U15" s="37">
        <f>J15:J82+K15:K82+L15:L82</f>
        <v>193.8</v>
      </c>
      <c r="V15" s="37">
        <f t="shared" si="0"/>
        <v>3393.6000000000004</v>
      </c>
      <c r="W15" s="70">
        <v>2664.4</v>
      </c>
      <c r="X15" s="76">
        <v>13256</v>
      </c>
      <c r="Y15" s="76">
        <v>15</v>
      </c>
      <c r="Z15" s="43"/>
      <c r="AA15" s="105" t="s">
        <v>45</v>
      </c>
      <c r="AB15" s="106" t="s">
        <v>46</v>
      </c>
      <c r="AC15" s="37" t="s">
        <v>49</v>
      </c>
      <c r="AD15" s="37" t="s">
        <v>50</v>
      </c>
      <c r="AE15" s="106" t="s">
        <v>42</v>
      </c>
      <c r="AF15" s="37">
        <v>0</v>
      </c>
      <c r="AG15" s="38">
        <v>1246</v>
      </c>
      <c r="AH15" s="37">
        <v>0</v>
      </c>
      <c r="AI15" s="37">
        <v>0</v>
      </c>
      <c r="AJ15" s="38" t="s">
        <v>84</v>
      </c>
      <c r="AK15" s="38" t="s">
        <v>78</v>
      </c>
      <c r="AL15" s="38" t="s">
        <v>80</v>
      </c>
      <c r="AM15" s="38">
        <v>2191</v>
      </c>
      <c r="AN15" s="38" t="s">
        <v>122</v>
      </c>
      <c r="AO15" s="99">
        <v>440</v>
      </c>
      <c r="AP15" s="99"/>
      <c r="AQ15" s="99">
        <v>70</v>
      </c>
      <c r="AR15" s="99"/>
      <c r="AS15" s="99">
        <v>166.3</v>
      </c>
      <c r="AT15" s="99"/>
      <c r="AU15" s="99">
        <v>631</v>
      </c>
      <c r="AV15" s="99">
        <f>AO15:AO82+AP15:AP82+AQ15:AQ82+AR15:AR82+AS15:AS82+AT15:AT82+AU15:AU82</f>
        <v>1307.3</v>
      </c>
      <c r="AW15" s="38">
        <v>78</v>
      </c>
      <c r="AX15" s="4" t="s">
        <v>38</v>
      </c>
      <c r="AY15" s="4" t="s">
        <v>50</v>
      </c>
      <c r="AZ15" s="4" t="s">
        <v>99</v>
      </c>
    </row>
    <row r="16" spans="1:52" ht="11.25" customHeight="1">
      <c r="A16" s="9">
        <f t="shared" si="1"/>
        <v>10</v>
      </c>
      <c r="B16" s="10" t="s">
        <v>6</v>
      </c>
      <c r="C16" s="11">
        <v>21</v>
      </c>
      <c r="D16" s="11" t="s">
        <v>115</v>
      </c>
      <c r="E16" s="12">
        <v>1974</v>
      </c>
      <c r="F16" s="10">
        <v>5</v>
      </c>
      <c r="G16" s="10">
        <v>4</v>
      </c>
      <c r="H16" s="10">
        <v>65</v>
      </c>
      <c r="I16" s="10">
        <v>0</v>
      </c>
      <c r="J16" s="38">
        <v>274</v>
      </c>
      <c r="K16" s="4">
        <v>0</v>
      </c>
      <c r="L16" s="4">
        <v>0</v>
      </c>
      <c r="M16" s="48">
        <v>719.5</v>
      </c>
      <c r="N16" s="12">
        <v>719.5</v>
      </c>
      <c r="O16" s="7">
        <v>0</v>
      </c>
      <c r="P16" s="7">
        <v>0</v>
      </c>
      <c r="Q16" s="7">
        <v>0</v>
      </c>
      <c r="R16" s="90">
        <v>3012.9</v>
      </c>
      <c r="S16" s="38">
        <v>249.6</v>
      </c>
      <c r="T16" s="37">
        <f>R16:R82+S16:S82</f>
        <v>3262.5</v>
      </c>
      <c r="U16" s="37">
        <f>J16:J82+K16:K82+L16:L82</f>
        <v>274</v>
      </c>
      <c r="V16" s="37">
        <f t="shared" si="0"/>
        <v>4256</v>
      </c>
      <c r="W16" s="70">
        <v>3579.7</v>
      </c>
      <c r="X16" s="76">
        <v>17615</v>
      </c>
      <c r="Y16" s="76">
        <v>17.55</v>
      </c>
      <c r="Z16" s="43"/>
      <c r="AA16" s="105" t="s">
        <v>45</v>
      </c>
      <c r="AB16" s="106" t="s">
        <v>46</v>
      </c>
      <c r="AC16" s="37" t="s">
        <v>49</v>
      </c>
      <c r="AD16" s="37" t="s">
        <v>50</v>
      </c>
      <c r="AE16" s="106" t="s">
        <v>42</v>
      </c>
      <c r="AF16" s="38">
        <v>947.1</v>
      </c>
      <c r="AG16" s="37">
        <v>0</v>
      </c>
      <c r="AH16" s="37">
        <v>0</v>
      </c>
      <c r="AI16" s="37">
        <v>0</v>
      </c>
      <c r="AJ16" s="38" t="s">
        <v>84</v>
      </c>
      <c r="AK16" s="38" t="s">
        <v>78</v>
      </c>
      <c r="AL16" s="38" t="s">
        <v>79</v>
      </c>
      <c r="AM16" s="38">
        <v>3743</v>
      </c>
      <c r="AN16" s="38" t="s">
        <v>123</v>
      </c>
      <c r="AO16" s="99">
        <v>368</v>
      </c>
      <c r="AP16" s="99"/>
      <c r="AQ16" s="99">
        <v>233</v>
      </c>
      <c r="AR16" s="99"/>
      <c r="AS16" s="99">
        <v>1967</v>
      </c>
      <c r="AT16" s="99"/>
      <c r="AU16" s="99">
        <v>241</v>
      </c>
      <c r="AV16" s="99">
        <f>AO16:AO82+AP16:AP82+AQ16:AQ82+AR16:AR82+AS16:AS82+AT16:AT82+AU16:AU82</f>
        <v>2809</v>
      </c>
      <c r="AW16" s="38">
        <v>128</v>
      </c>
      <c r="AX16" s="4" t="s">
        <v>38</v>
      </c>
      <c r="AY16" s="4" t="s">
        <v>50</v>
      </c>
      <c r="AZ16" s="4" t="s">
        <v>99</v>
      </c>
    </row>
    <row r="17" spans="1:52" ht="12" customHeight="1">
      <c r="A17" s="9">
        <f t="shared" si="1"/>
        <v>11</v>
      </c>
      <c r="B17" s="38" t="s">
        <v>6</v>
      </c>
      <c r="C17" s="48">
        <v>25</v>
      </c>
      <c r="D17" s="48" t="s">
        <v>115</v>
      </c>
      <c r="E17" s="38">
        <v>1973</v>
      </c>
      <c r="F17" s="38">
        <v>5</v>
      </c>
      <c r="G17" s="38">
        <v>4</v>
      </c>
      <c r="H17" s="38">
        <v>64</v>
      </c>
      <c r="I17" s="38">
        <v>0</v>
      </c>
      <c r="J17" s="38">
        <v>268.5</v>
      </c>
      <c r="K17" s="37">
        <v>0</v>
      </c>
      <c r="L17" s="37">
        <v>0</v>
      </c>
      <c r="M17" s="48">
        <v>872.9</v>
      </c>
      <c r="N17" s="37">
        <f>M17-Q17</f>
        <v>428.09999999999997</v>
      </c>
      <c r="O17" s="37">
        <v>0</v>
      </c>
      <c r="P17" s="37">
        <v>0</v>
      </c>
      <c r="Q17" s="38">
        <v>444.8</v>
      </c>
      <c r="R17" s="90">
        <v>2519.9</v>
      </c>
      <c r="S17" s="38">
        <v>701.3</v>
      </c>
      <c r="T17" s="37">
        <f>R17:R82+S17:S82</f>
        <v>3221.2</v>
      </c>
      <c r="U17" s="37">
        <f>J17:J82+K17:K82+L17:L82</f>
        <v>268.5</v>
      </c>
      <c r="V17" s="37">
        <f t="shared" si="0"/>
        <v>4362.6</v>
      </c>
      <c r="W17" s="70">
        <v>3665.4</v>
      </c>
      <c r="X17" s="76">
        <v>15450</v>
      </c>
      <c r="Y17" s="76">
        <v>17.7</v>
      </c>
      <c r="Z17" s="55"/>
      <c r="AA17" s="105" t="s">
        <v>45</v>
      </c>
      <c r="AB17" s="106" t="s">
        <v>46</v>
      </c>
      <c r="AC17" s="37" t="s">
        <v>49</v>
      </c>
      <c r="AD17" s="37" t="s">
        <v>50</v>
      </c>
      <c r="AE17" s="106" t="s">
        <v>42</v>
      </c>
      <c r="AF17" s="38">
        <v>890.1</v>
      </c>
      <c r="AG17" s="37">
        <v>0</v>
      </c>
      <c r="AH17" s="37">
        <v>0</v>
      </c>
      <c r="AI17" s="37">
        <v>0</v>
      </c>
      <c r="AJ17" s="38" t="s">
        <v>84</v>
      </c>
      <c r="AK17" s="38" t="s">
        <v>78</v>
      </c>
      <c r="AL17" s="38" t="s">
        <v>79</v>
      </c>
      <c r="AM17" s="38">
        <v>2742</v>
      </c>
      <c r="AN17" s="38" t="s">
        <v>115</v>
      </c>
      <c r="AO17" s="99">
        <v>311</v>
      </c>
      <c r="AP17" s="99"/>
      <c r="AQ17" s="99">
        <v>171</v>
      </c>
      <c r="AR17" s="99"/>
      <c r="AS17" s="99">
        <v>1155.1</v>
      </c>
      <c r="AT17" s="99">
        <v>29</v>
      </c>
      <c r="AU17" s="99">
        <v>203</v>
      </c>
      <c r="AV17" s="99">
        <f>AO17:AO82+AP17:AP82+AQ17:AQ82+AR17:AR82+AS17:AS82+AT17:AT82+AU17:AU82</f>
        <v>1869.1</v>
      </c>
      <c r="AW17" s="38">
        <v>119</v>
      </c>
      <c r="AX17" s="37" t="s">
        <v>38</v>
      </c>
      <c r="AY17" s="37" t="s">
        <v>50</v>
      </c>
      <c r="AZ17" s="37" t="s">
        <v>99</v>
      </c>
    </row>
    <row r="18" spans="1:52" s="36" customFormat="1" ht="12" customHeight="1">
      <c r="A18" s="54">
        <f t="shared" si="1"/>
        <v>12</v>
      </c>
      <c r="B18" s="10" t="s">
        <v>6</v>
      </c>
      <c r="C18" s="11" t="s">
        <v>7</v>
      </c>
      <c r="D18" s="11" t="s">
        <v>170</v>
      </c>
      <c r="E18" s="12">
        <v>1989</v>
      </c>
      <c r="F18" s="10">
        <v>5</v>
      </c>
      <c r="G18" s="10">
        <v>1</v>
      </c>
      <c r="H18" s="10">
        <v>33</v>
      </c>
      <c r="I18" s="10">
        <v>0</v>
      </c>
      <c r="J18" s="38">
        <v>90.4</v>
      </c>
      <c r="K18" s="4">
        <v>279.5</v>
      </c>
      <c r="L18" s="4">
        <v>0</v>
      </c>
      <c r="M18" s="48">
        <v>418.2</v>
      </c>
      <c r="N18" s="7">
        <v>418.2</v>
      </c>
      <c r="O18" s="7">
        <v>0</v>
      </c>
      <c r="P18" s="12">
        <v>0</v>
      </c>
      <c r="Q18" s="7">
        <v>0</v>
      </c>
      <c r="R18" s="90">
        <v>1178.8</v>
      </c>
      <c r="S18" s="38">
        <v>301.2</v>
      </c>
      <c r="T18" s="37">
        <f>R18:R82+S18:S82</f>
        <v>1480</v>
      </c>
      <c r="U18" s="37">
        <f>J18:J82+K18:K82+L18:L82</f>
        <v>369.9</v>
      </c>
      <c r="V18" s="37">
        <f t="shared" si="0"/>
        <v>2268.1</v>
      </c>
      <c r="W18" s="70">
        <v>1714.1</v>
      </c>
      <c r="X18" s="75">
        <v>7034</v>
      </c>
      <c r="Y18" s="75">
        <v>16.8</v>
      </c>
      <c r="Z18" s="43"/>
      <c r="AA18" s="105" t="s">
        <v>45</v>
      </c>
      <c r="AB18" s="106" t="s">
        <v>46</v>
      </c>
      <c r="AC18" s="37" t="s">
        <v>49</v>
      </c>
      <c r="AD18" s="37" t="s">
        <v>50</v>
      </c>
      <c r="AE18" s="106" t="s">
        <v>42</v>
      </c>
      <c r="AF18" s="38">
        <v>421.1</v>
      </c>
      <c r="AG18" s="37">
        <v>0</v>
      </c>
      <c r="AH18" s="37">
        <v>0</v>
      </c>
      <c r="AI18" s="37">
        <v>0</v>
      </c>
      <c r="AJ18" s="38" t="s">
        <v>84</v>
      </c>
      <c r="AK18" s="38" t="s">
        <v>78</v>
      </c>
      <c r="AL18" s="38" t="s">
        <v>79</v>
      </c>
      <c r="AM18" s="38">
        <v>1030</v>
      </c>
      <c r="AN18" s="38" t="s">
        <v>115</v>
      </c>
      <c r="AO18" s="99"/>
      <c r="AP18" s="99"/>
      <c r="AQ18" s="99">
        <v>70</v>
      </c>
      <c r="AR18" s="99"/>
      <c r="AS18" s="99">
        <v>541.8</v>
      </c>
      <c r="AT18" s="99"/>
      <c r="AU18" s="99"/>
      <c r="AV18" s="99">
        <f>AO18:AO82+AP18:AP82+AQ18:AQ82+AR18:AR82+AS18:AS82+AT18:AT82+AU18:AU82</f>
        <v>611.8</v>
      </c>
      <c r="AW18" s="38">
        <v>56</v>
      </c>
      <c r="AX18" s="4" t="s">
        <v>38</v>
      </c>
      <c r="AY18" s="4" t="s">
        <v>50</v>
      </c>
      <c r="AZ18" s="4" t="s">
        <v>99</v>
      </c>
    </row>
    <row r="19" spans="1:52" ht="12.75" customHeight="1">
      <c r="A19" s="9">
        <f t="shared" si="1"/>
        <v>13</v>
      </c>
      <c r="B19" s="10" t="s">
        <v>6</v>
      </c>
      <c r="C19" s="11">
        <v>27</v>
      </c>
      <c r="D19" s="11" t="s">
        <v>115</v>
      </c>
      <c r="E19" s="12">
        <v>1977</v>
      </c>
      <c r="F19" s="10">
        <v>5</v>
      </c>
      <c r="G19" s="10">
        <v>4</v>
      </c>
      <c r="H19" s="10">
        <v>56</v>
      </c>
      <c r="I19" s="10">
        <v>0</v>
      </c>
      <c r="J19" s="38">
        <v>269.6</v>
      </c>
      <c r="K19" s="4">
        <v>0</v>
      </c>
      <c r="L19" s="4">
        <v>0</v>
      </c>
      <c r="M19" s="48">
        <v>632.9</v>
      </c>
      <c r="N19" s="7">
        <f>M19-O19</f>
        <v>530.97</v>
      </c>
      <c r="O19" s="50">
        <v>101.93</v>
      </c>
      <c r="P19" s="7">
        <v>0</v>
      </c>
      <c r="Q19" s="7">
        <v>0</v>
      </c>
      <c r="R19" s="90">
        <v>2703.7</v>
      </c>
      <c r="S19" s="38">
        <v>766.5</v>
      </c>
      <c r="T19" s="37">
        <f>R19:R82+S19:S82</f>
        <v>3470.2</v>
      </c>
      <c r="U19" s="37">
        <f>J19:J82+K19:K82+L19:L82</f>
        <v>269.6</v>
      </c>
      <c r="V19" s="37">
        <f t="shared" si="0"/>
        <v>4372.7</v>
      </c>
      <c r="W19" s="70">
        <v>3471.5</v>
      </c>
      <c r="X19" s="77">
        <v>16152</v>
      </c>
      <c r="Y19" s="77">
        <v>17.2</v>
      </c>
      <c r="Z19" s="43"/>
      <c r="AA19" s="105" t="s">
        <v>45</v>
      </c>
      <c r="AB19" s="106" t="s">
        <v>46</v>
      </c>
      <c r="AC19" s="37" t="s">
        <v>49</v>
      </c>
      <c r="AD19" s="37" t="s">
        <v>50</v>
      </c>
      <c r="AE19" s="106" t="s">
        <v>42</v>
      </c>
      <c r="AF19" s="38">
        <v>952.2</v>
      </c>
      <c r="AG19" s="37">
        <v>0</v>
      </c>
      <c r="AH19" s="37">
        <v>0</v>
      </c>
      <c r="AI19" s="37">
        <v>0</v>
      </c>
      <c r="AJ19" s="38" t="s">
        <v>84</v>
      </c>
      <c r="AK19" s="38" t="s">
        <v>78</v>
      </c>
      <c r="AL19" s="38" t="s">
        <v>79</v>
      </c>
      <c r="AM19" s="38">
        <v>3443</v>
      </c>
      <c r="AN19" s="38" t="s">
        <v>115</v>
      </c>
      <c r="AO19" s="62">
        <v>514</v>
      </c>
      <c r="AP19" s="62">
        <v>139.4</v>
      </c>
      <c r="AQ19" s="62">
        <v>61</v>
      </c>
      <c r="AR19" s="62"/>
      <c r="AS19" s="62">
        <v>855</v>
      </c>
      <c r="AT19" s="62">
        <v>292.5</v>
      </c>
      <c r="AU19" s="62"/>
      <c r="AV19" s="99">
        <f>AO19:AO82+AP19:AP82+AQ19:AQ82+AR19:AR82+AS19:AS82+AT19:AT82+AU19:AU82</f>
        <v>1861.9</v>
      </c>
      <c r="AW19" s="38">
        <v>111</v>
      </c>
      <c r="AX19" s="4" t="s">
        <v>38</v>
      </c>
      <c r="AY19" s="4" t="s">
        <v>50</v>
      </c>
      <c r="AZ19" s="4" t="s">
        <v>99</v>
      </c>
    </row>
    <row r="20" spans="1:52" s="36" customFormat="1" ht="11.25" customHeight="1">
      <c r="A20" s="54">
        <f>A19+1</f>
        <v>14</v>
      </c>
      <c r="B20" s="38" t="s">
        <v>4</v>
      </c>
      <c r="C20" s="48">
        <v>16</v>
      </c>
      <c r="D20" s="48" t="s">
        <v>115</v>
      </c>
      <c r="E20" s="38">
        <v>1974</v>
      </c>
      <c r="F20" s="38">
        <v>5</v>
      </c>
      <c r="G20" s="38">
        <v>4</v>
      </c>
      <c r="H20" s="38">
        <v>56</v>
      </c>
      <c r="I20" s="38">
        <v>0</v>
      </c>
      <c r="J20" s="38">
        <v>269.7</v>
      </c>
      <c r="K20" s="37">
        <v>0</v>
      </c>
      <c r="L20" s="37">
        <v>0</v>
      </c>
      <c r="M20" s="48">
        <v>694</v>
      </c>
      <c r="N20" s="37">
        <v>694</v>
      </c>
      <c r="O20" s="37">
        <v>0</v>
      </c>
      <c r="P20" s="37">
        <v>0</v>
      </c>
      <c r="Q20" s="37">
        <v>0</v>
      </c>
      <c r="R20" s="90">
        <v>2663.2</v>
      </c>
      <c r="S20" s="54">
        <v>746.3</v>
      </c>
      <c r="T20" s="37">
        <f>R20:R82+S20:S82</f>
        <v>3409.5</v>
      </c>
      <c r="U20" s="37">
        <f>J20:J82+K20:K82+L20:L82</f>
        <v>269.7</v>
      </c>
      <c r="V20" s="37">
        <f t="shared" si="0"/>
        <v>4373.2</v>
      </c>
      <c r="W20" s="70">
        <v>3407.1</v>
      </c>
      <c r="X20" s="77">
        <v>2665.3</v>
      </c>
      <c r="Y20" s="77"/>
      <c r="Z20" s="55"/>
      <c r="AA20" s="105" t="s">
        <v>45</v>
      </c>
      <c r="AB20" s="106" t="s">
        <v>46</v>
      </c>
      <c r="AC20" s="37" t="s">
        <v>49</v>
      </c>
      <c r="AD20" s="37" t="s">
        <v>50</v>
      </c>
      <c r="AE20" s="106" t="s">
        <v>42</v>
      </c>
      <c r="AF20" s="38">
        <v>947</v>
      </c>
      <c r="AG20" s="37">
        <v>0</v>
      </c>
      <c r="AH20" s="37">
        <v>0</v>
      </c>
      <c r="AI20" s="37">
        <v>0</v>
      </c>
      <c r="AJ20" s="38" t="s">
        <v>84</v>
      </c>
      <c r="AK20" s="38" t="s">
        <v>78</v>
      </c>
      <c r="AL20" s="38" t="s">
        <v>79</v>
      </c>
      <c r="AM20" s="38">
        <v>3214</v>
      </c>
      <c r="AN20" s="38" t="s">
        <v>115</v>
      </c>
      <c r="AO20" s="62">
        <v>381.5</v>
      </c>
      <c r="AP20" s="62">
        <v>78</v>
      </c>
      <c r="AQ20" s="62">
        <v>98.2</v>
      </c>
      <c r="AR20" s="62"/>
      <c r="AS20" s="62">
        <v>1092</v>
      </c>
      <c r="AT20" s="62"/>
      <c r="AU20" s="62">
        <v>358</v>
      </c>
      <c r="AV20" s="99">
        <f>AO20:AO82+AP20:AP82+AQ20:AQ82+AR20:AR82+AS20:AS82+AT20:AT82+AU20:AU82</f>
        <v>2007.7</v>
      </c>
      <c r="AW20" s="38">
        <v>114</v>
      </c>
      <c r="AX20" s="37" t="s">
        <v>38</v>
      </c>
      <c r="AY20" s="37" t="s">
        <v>50</v>
      </c>
      <c r="AZ20" s="39" t="s">
        <v>99</v>
      </c>
    </row>
    <row r="21" spans="1:52" ht="12" customHeight="1">
      <c r="A21" s="9">
        <f t="shared" si="1"/>
        <v>15</v>
      </c>
      <c r="B21" s="10" t="s">
        <v>4</v>
      </c>
      <c r="C21" s="11">
        <v>18</v>
      </c>
      <c r="D21" s="11" t="s">
        <v>115</v>
      </c>
      <c r="E21" s="12">
        <v>1975</v>
      </c>
      <c r="F21" s="10">
        <v>5</v>
      </c>
      <c r="G21" s="10">
        <v>4</v>
      </c>
      <c r="H21" s="10">
        <v>60</v>
      </c>
      <c r="I21" s="10">
        <v>0</v>
      </c>
      <c r="J21" s="38">
        <v>306.4</v>
      </c>
      <c r="K21" s="4">
        <v>0</v>
      </c>
      <c r="L21" s="4">
        <v>0</v>
      </c>
      <c r="M21" s="48">
        <v>561.2</v>
      </c>
      <c r="N21" s="12">
        <v>561.2</v>
      </c>
      <c r="O21" s="7">
        <v>0</v>
      </c>
      <c r="P21" s="7">
        <v>0</v>
      </c>
      <c r="Q21" s="7">
        <v>0</v>
      </c>
      <c r="R21" s="90">
        <v>2715.9</v>
      </c>
      <c r="S21" s="54">
        <v>0</v>
      </c>
      <c r="T21" s="37">
        <f>R21:R82+S21:S82</f>
        <v>2715.9</v>
      </c>
      <c r="U21" s="37">
        <f>J21:J82+K21:K82+L21:L82</f>
        <v>306.4</v>
      </c>
      <c r="V21" s="37">
        <f t="shared" si="0"/>
        <v>3583.5</v>
      </c>
      <c r="W21" s="70">
        <v>2717.1</v>
      </c>
      <c r="X21" s="77">
        <v>10984</v>
      </c>
      <c r="Y21" s="77"/>
      <c r="Z21" s="43"/>
      <c r="AA21" s="105" t="s">
        <v>45</v>
      </c>
      <c r="AB21" s="106" t="s">
        <v>46</v>
      </c>
      <c r="AC21" s="37" t="s">
        <v>49</v>
      </c>
      <c r="AD21" s="37" t="s">
        <v>50</v>
      </c>
      <c r="AE21" s="106" t="s">
        <v>42</v>
      </c>
      <c r="AF21" s="38">
        <v>696.1</v>
      </c>
      <c r="AG21" s="37">
        <v>0</v>
      </c>
      <c r="AH21" s="37">
        <v>0</v>
      </c>
      <c r="AI21" s="37">
        <v>0</v>
      </c>
      <c r="AJ21" s="38" t="s">
        <v>77</v>
      </c>
      <c r="AK21" s="38" t="s">
        <v>78</v>
      </c>
      <c r="AL21" s="38" t="s">
        <v>79</v>
      </c>
      <c r="AM21" s="38">
        <v>2314</v>
      </c>
      <c r="AN21" s="38" t="s">
        <v>124</v>
      </c>
      <c r="AO21" s="99">
        <v>236</v>
      </c>
      <c r="AP21" s="99">
        <v>60</v>
      </c>
      <c r="AQ21" s="99">
        <v>105.5</v>
      </c>
      <c r="AR21" s="99"/>
      <c r="AS21" s="99">
        <v>0</v>
      </c>
      <c r="AT21" s="99"/>
      <c r="AU21" s="99">
        <v>1226</v>
      </c>
      <c r="AV21" s="99">
        <f>AO21:AO82+AP21:AP82+AQ21:AQ82+AR21:AR82+AS21:AS82+AT21:AT82+AU21:AU82</f>
        <v>1627.5</v>
      </c>
      <c r="AW21" s="38">
        <v>110</v>
      </c>
      <c r="AX21" s="4" t="s">
        <v>38</v>
      </c>
      <c r="AY21" s="4" t="s">
        <v>50</v>
      </c>
      <c r="AZ21" s="4" t="s">
        <v>99</v>
      </c>
    </row>
    <row r="22" spans="1:52" s="36" customFormat="1" ht="12" customHeight="1">
      <c r="A22" s="54">
        <f t="shared" si="1"/>
        <v>16</v>
      </c>
      <c r="B22" s="38" t="s">
        <v>4</v>
      </c>
      <c r="C22" s="48" t="s">
        <v>5</v>
      </c>
      <c r="D22" s="48" t="s">
        <v>115</v>
      </c>
      <c r="E22" s="38">
        <v>1976</v>
      </c>
      <c r="F22" s="38">
        <v>5</v>
      </c>
      <c r="G22" s="38">
        <v>4</v>
      </c>
      <c r="H22" s="38">
        <v>59</v>
      </c>
      <c r="I22" s="38">
        <v>0</v>
      </c>
      <c r="J22" s="38">
        <v>285.6</v>
      </c>
      <c r="K22" s="37">
        <v>0</v>
      </c>
      <c r="L22" s="37">
        <v>0</v>
      </c>
      <c r="M22" s="48">
        <v>544.6</v>
      </c>
      <c r="N22" s="38">
        <v>544.6</v>
      </c>
      <c r="O22" s="37">
        <v>0</v>
      </c>
      <c r="P22" s="37">
        <v>0</v>
      </c>
      <c r="Q22" s="37">
        <v>0</v>
      </c>
      <c r="R22" s="90">
        <v>2649</v>
      </c>
      <c r="S22" s="54">
        <v>60</v>
      </c>
      <c r="T22" s="37">
        <f>R22:R82+S22:S82</f>
        <v>2709</v>
      </c>
      <c r="U22" s="37">
        <f>J22:J82+K22:K82+L22:L82</f>
        <v>285.6</v>
      </c>
      <c r="V22" s="37">
        <f t="shared" si="0"/>
        <v>3539.2</v>
      </c>
      <c r="W22" s="70">
        <v>2709.4</v>
      </c>
      <c r="X22" s="77">
        <v>11161</v>
      </c>
      <c r="Y22" s="77"/>
      <c r="Z22" s="55"/>
      <c r="AA22" s="105" t="s">
        <v>45</v>
      </c>
      <c r="AB22" s="106" t="s">
        <v>46</v>
      </c>
      <c r="AC22" s="37" t="s">
        <v>49</v>
      </c>
      <c r="AD22" s="37" t="s">
        <v>50</v>
      </c>
      <c r="AE22" s="106" t="s">
        <v>42</v>
      </c>
      <c r="AF22" s="38">
        <v>694.3</v>
      </c>
      <c r="AG22" s="37">
        <v>0</v>
      </c>
      <c r="AH22" s="37">
        <v>0</v>
      </c>
      <c r="AI22" s="37">
        <v>0</v>
      </c>
      <c r="AJ22" s="38" t="s">
        <v>77</v>
      </c>
      <c r="AK22" s="38" t="s">
        <v>78</v>
      </c>
      <c r="AL22" s="38" t="s">
        <v>79</v>
      </c>
      <c r="AM22" s="38">
        <v>2003</v>
      </c>
      <c r="AN22" s="38" t="s">
        <v>125</v>
      </c>
      <c r="AO22" s="99">
        <v>233</v>
      </c>
      <c r="AP22" s="99">
        <v>60</v>
      </c>
      <c r="AQ22" s="99">
        <v>139</v>
      </c>
      <c r="AR22" s="99"/>
      <c r="AS22" s="99"/>
      <c r="AT22" s="99"/>
      <c r="AU22" s="99">
        <v>886.3</v>
      </c>
      <c r="AV22" s="99">
        <f>AO22:AO82+AP22:AP82+AQ22:AQ82+AR22:AR82+AS22:AS82+AT22:AT82+AU22:AU82</f>
        <v>1318.3</v>
      </c>
      <c r="AW22" s="38">
        <v>113</v>
      </c>
      <c r="AX22" s="37" t="s">
        <v>38</v>
      </c>
      <c r="AY22" s="37" t="s">
        <v>50</v>
      </c>
      <c r="AZ22" s="37" t="s">
        <v>99</v>
      </c>
    </row>
    <row r="23" spans="1:52" ht="11.25" customHeight="1">
      <c r="A23" s="9">
        <f t="shared" si="1"/>
        <v>17</v>
      </c>
      <c r="B23" s="10" t="s">
        <v>26</v>
      </c>
      <c r="C23" s="11">
        <v>6</v>
      </c>
      <c r="D23" s="11" t="s">
        <v>172</v>
      </c>
      <c r="E23" s="12">
        <v>1986</v>
      </c>
      <c r="F23" s="10">
        <v>2</v>
      </c>
      <c r="G23" s="10">
        <v>2</v>
      </c>
      <c r="H23" s="10">
        <v>8</v>
      </c>
      <c r="I23" s="10">
        <v>0</v>
      </c>
      <c r="J23" s="38">
        <v>31.5</v>
      </c>
      <c r="K23" s="4">
        <v>0</v>
      </c>
      <c r="L23" s="4">
        <v>0</v>
      </c>
      <c r="M23" s="48">
        <v>313.8</v>
      </c>
      <c r="N23" s="12">
        <v>313.8</v>
      </c>
      <c r="O23" s="7">
        <v>0</v>
      </c>
      <c r="P23" s="7">
        <v>0</v>
      </c>
      <c r="Q23" s="7">
        <v>0</v>
      </c>
      <c r="R23" s="90">
        <v>573.5</v>
      </c>
      <c r="S23" s="54">
        <v>0</v>
      </c>
      <c r="T23" s="37">
        <f>R23:R82+S23:S82</f>
        <v>573.5</v>
      </c>
      <c r="U23" s="37">
        <f>J23:J82+K23:K82+L23:L82</f>
        <v>31.5</v>
      </c>
      <c r="V23" s="37">
        <f t="shared" si="0"/>
        <v>918.8</v>
      </c>
      <c r="W23" s="71">
        <v>573.8</v>
      </c>
      <c r="X23" s="78">
        <v>3636</v>
      </c>
      <c r="Y23" s="78">
        <v>9.2</v>
      </c>
      <c r="Z23" s="44"/>
      <c r="AA23" s="105" t="s">
        <v>45</v>
      </c>
      <c r="AB23" s="106" t="s">
        <v>46</v>
      </c>
      <c r="AC23" s="37" t="s">
        <v>49</v>
      </c>
      <c r="AD23" s="37" t="s">
        <v>50</v>
      </c>
      <c r="AE23" s="106" t="s">
        <v>42</v>
      </c>
      <c r="AF23" s="38"/>
      <c r="AG23" s="38">
        <v>514</v>
      </c>
      <c r="AH23" s="37">
        <v>0</v>
      </c>
      <c r="AI23" s="37">
        <v>0</v>
      </c>
      <c r="AJ23" s="38" t="s">
        <v>90</v>
      </c>
      <c r="AK23" s="38" t="s">
        <v>78</v>
      </c>
      <c r="AL23" s="38" t="s">
        <v>80</v>
      </c>
      <c r="AM23" s="38"/>
      <c r="AN23" s="38" t="s">
        <v>115</v>
      </c>
      <c r="AO23" s="62">
        <v>138</v>
      </c>
      <c r="AP23" s="62">
        <v>12</v>
      </c>
      <c r="AQ23" s="62">
        <v>64</v>
      </c>
      <c r="AR23" s="62"/>
      <c r="AS23" s="62">
        <v>838</v>
      </c>
      <c r="AT23" s="62"/>
      <c r="AU23" s="62"/>
      <c r="AV23" s="99">
        <f>AO23:AO82+AP23:AP82+AQ23:AQ82+AR23:AR82+AS23:AS82+AT23:AT82+AU23:AU82</f>
        <v>1052</v>
      </c>
      <c r="AW23" s="38">
        <v>31</v>
      </c>
      <c r="AX23" s="4" t="s">
        <v>38</v>
      </c>
      <c r="AY23" s="4" t="s">
        <v>50</v>
      </c>
      <c r="AZ23" s="4" t="s">
        <v>99</v>
      </c>
    </row>
    <row r="24" spans="1:52" ht="12.75" customHeight="1">
      <c r="A24" s="9">
        <f t="shared" si="1"/>
        <v>18</v>
      </c>
      <c r="B24" s="10" t="s">
        <v>6</v>
      </c>
      <c r="C24" s="11">
        <v>1</v>
      </c>
      <c r="D24" s="11" t="s">
        <v>115</v>
      </c>
      <c r="E24" s="12">
        <v>1965</v>
      </c>
      <c r="F24" s="10">
        <v>4</v>
      </c>
      <c r="G24" s="10">
        <v>3</v>
      </c>
      <c r="H24" s="10">
        <v>45</v>
      </c>
      <c r="I24" s="10">
        <v>0</v>
      </c>
      <c r="J24" s="38">
        <v>146.4</v>
      </c>
      <c r="K24" s="4">
        <v>0</v>
      </c>
      <c r="L24" s="4">
        <v>0</v>
      </c>
      <c r="M24" s="48">
        <v>548.5</v>
      </c>
      <c r="N24" s="12">
        <v>548.5</v>
      </c>
      <c r="O24" s="7">
        <v>0</v>
      </c>
      <c r="P24" s="7">
        <v>0</v>
      </c>
      <c r="Q24" s="7">
        <v>0</v>
      </c>
      <c r="R24" s="90">
        <v>1839.4</v>
      </c>
      <c r="S24" s="54">
        <v>44.6</v>
      </c>
      <c r="T24" s="37">
        <f>R24:R82+S24:S82</f>
        <v>1884</v>
      </c>
      <c r="U24" s="37">
        <f>J24:J82+K24:K82+L24:L82</f>
        <v>146.4</v>
      </c>
      <c r="V24" s="37">
        <f t="shared" si="0"/>
        <v>2578.9</v>
      </c>
      <c r="W24" s="70">
        <v>1957.1</v>
      </c>
      <c r="X24" s="77">
        <v>9646</v>
      </c>
      <c r="Y24" s="79">
        <v>13.8</v>
      </c>
      <c r="Z24" s="43"/>
      <c r="AA24" s="105" t="s">
        <v>45</v>
      </c>
      <c r="AB24" s="106" t="s">
        <v>46</v>
      </c>
      <c r="AC24" s="37" t="s">
        <v>49</v>
      </c>
      <c r="AD24" s="37" t="s">
        <v>50</v>
      </c>
      <c r="AE24" s="106" t="s">
        <v>42</v>
      </c>
      <c r="AF24" s="38"/>
      <c r="AG24" s="38">
        <v>987.8</v>
      </c>
      <c r="AH24" s="37">
        <v>0</v>
      </c>
      <c r="AI24" s="37">
        <v>0</v>
      </c>
      <c r="AJ24" s="38" t="s">
        <v>84</v>
      </c>
      <c r="AK24" s="38" t="s">
        <v>78</v>
      </c>
      <c r="AL24" s="38" t="s">
        <v>80</v>
      </c>
      <c r="AM24" s="38">
        <v>2044</v>
      </c>
      <c r="AN24" s="38" t="s">
        <v>126</v>
      </c>
      <c r="AO24" s="99">
        <v>405</v>
      </c>
      <c r="AP24" s="99">
        <v>138</v>
      </c>
      <c r="AQ24" s="99">
        <v>135</v>
      </c>
      <c r="AR24" s="99"/>
      <c r="AS24" s="99">
        <v>631.4</v>
      </c>
      <c r="AT24" s="99"/>
      <c r="AU24" s="99">
        <v>34</v>
      </c>
      <c r="AV24" s="99">
        <f>AO24:AO82+AP24:AP82+AQ24:AQ82+AR24:AR82+AS24:AS82+AT24:AT82+AU24:AU82</f>
        <v>1343.4</v>
      </c>
      <c r="AW24" s="38">
        <v>77</v>
      </c>
      <c r="AX24" s="4" t="s">
        <v>38</v>
      </c>
      <c r="AY24" s="4" t="s">
        <v>50</v>
      </c>
      <c r="AZ24" s="4" t="s">
        <v>99</v>
      </c>
    </row>
    <row r="25" spans="1:52" ht="12" customHeight="1">
      <c r="A25" s="9">
        <f t="shared" si="1"/>
        <v>19</v>
      </c>
      <c r="B25" s="10" t="s">
        <v>6</v>
      </c>
      <c r="C25" s="11">
        <v>5</v>
      </c>
      <c r="D25" s="11" t="s">
        <v>115</v>
      </c>
      <c r="E25" s="12">
        <v>1962</v>
      </c>
      <c r="F25" s="10">
        <v>3</v>
      </c>
      <c r="G25" s="10">
        <v>3</v>
      </c>
      <c r="H25" s="10">
        <v>33</v>
      </c>
      <c r="I25" s="10">
        <v>0</v>
      </c>
      <c r="J25" s="38">
        <v>110.7</v>
      </c>
      <c r="K25" s="4">
        <v>0</v>
      </c>
      <c r="L25" s="4">
        <v>0</v>
      </c>
      <c r="M25" s="48">
        <v>0</v>
      </c>
      <c r="N25" s="12">
        <v>0</v>
      </c>
      <c r="O25" s="7">
        <v>0</v>
      </c>
      <c r="P25" s="7">
        <v>0</v>
      </c>
      <c r="Q25" s="7">
        <v>0</v>
      </c>
      <c r="R25" s="90">
        <v>1359.8</v>
      </c>
      <c r="S25" s="54">
        <v>175.2</v>
      </c>
      <c r="T25" s="37">
        <f>R25:R82+S25:S82</f>
        <v>1535</v>
      </c>
      <c r="U25" s="37">
        <f>J25:J82+K25:K82+L25:L82</f>
        <v>110.7</v>
      </c>
      <c r="V25" s="37">
        <f t="shared" si="0"/>
        <v>1645.7</v>
      </c>
      <c r="W25" s="70">
        <v>1563.6</v>
      </c>
      <c r="X25" s="77">
        <v>6847</v>
      </c>
      <c r="Y25" s="79">
        <v>9.7</v>
      </c>
      <c r="Z25" s="43"/>
      <c r="AA25" s="105" t="s">
        <v>45</v>
      </c>
      <c r="AB25" s="106" t="s">
        <v>46</v>
      </c>
      <c r="AC25" s="37" t="s">
        <v>49</v>
      </c>
      <c r="AD25" s="37" t="s">
        <v>50</v>
      </c>
      <c r="AE25" s="106" t="s">
        <v>42</v>
      </c>
      <c r="AF25" s="38"/>
      <c r="AG25" s="38">
        <v>995.3</v>
      </c>
      <c r="AH25" s="37">
        <v>0</v>
      </c>
      <c r="AI25" s="37">
        <v>0</v>
      </c>
      <c r="AJ25" s="38" t="s">
        <v>84</v>
      </c>
      <c r="AK25" s="38" t="s">
        <v>78</v>
      </c>
      <c r="AL25" s="38" t="s">
        <v>80</v>
      </c>
      <c r="AM25" s="38">
        <v>1735</v>
      </c>
      <c r="AN25" s="38" t="s">
        <v>127</v>
      </c>
      <c r="AO25" s="99">
        <v>350</v>
      </c>
      <c r="AP25" s="99"/>
      <c r="AQ25" s="99">
        <v>79.1</v>
      </c>
      <c r="AR25" s="99"/>
      <c r="AS25" s="99">
        <v>548</v>
      </c>
      <c r="AT25" s="99"/>
      <c r="AU25" s="99">
        <v>52</v>
      </c>
      <c r="AV25" s="99">
        <f>AO25:AO82+AP25:AP82+AQ25:AQ82+AR25:AR82+AS25:AS82+AT25:AT82+AU25:AU82</f>
        <v>1029.1</v>
      </c>
      <c r="AW25" s="38">
        <v>58</v>
      </c>
      <c r="AX25" s="4" t="s">
        <v>38</v>
      </c>
      <c r="AY25" s="4" t="s">
        <v>50</v>
      </c>
      <c r="AZ25" s="4" t="s">
        <v>99</v>
      </c>
    </row>
    <row r="26" spans="1:52" ht="13.5" customHeight="1">
      <c r="A26" s="9">
        <f t="shared" si="1"/>
        <v>20</v>
      </c>
      <c r="B26" s="10" t="s">
        <v>4</v>
      </c>
      <c r="C26" s="11">
        <v>1</v>
      </c>
      <c r="D26" s="11" t="s">
        <v>171</v>
      </c>
      <c r="E26" s="12">
        <v>1990</v>
      </c>
      <c r="F26" s="10">
        <v>5</v>
      </c>
      <c r="G26" s="10">
        <v>1</v>
      </c>
      <c r="H26" s="10">
        <v>63</v>
      </c>
      <c r="I26" s="10">
        <v>0</v>
      </c>
      <c r="J26" s="38">
        <v>68.2</v>
      </c>
      <c r="K26" s="7">
        <v>296</v>
      </c>
      <c r="L26" s="4">
        <v>0</v>
      </c>
      <c r="M26" s="48">
        <v>454.8</v>
      </c>
      <c r="N26" s="7">
        <v>454.8</v>
      </c>
      <c r="O26" s="7">
        <v>0</v>
      </c>
      <c r="P26" s="7">
        <v>0</v>
      </c>
      <c r="Q26" s="7">
        <v>0</v>
      </c>
      <c r="R26" s="90">
        <v>2046</v>
      </c>
      <c r="S26" s="54">
        <v>155.1</v>
      </c>
      <c r="T26" s="37">
        <f>R26:R82+S26:S82</f>
        <v>2201.1</v>
      </c>
      <c r="U26" s="37">
        <f>J26:J82+K26:K82+L26:L82</f>
        <v>364.2</v>
      </c>
      <c r="V26" s="37">
        <f t="shared" si="0"/>
        <v>3020.1</v>
      </c>
      <c r="W26" s="70">
        <v>2585.8</v>
      </c>
      <c r="X26" s="77">
        <v>23496</v>
      </c>
      <c r="Y26" s="79">
        <v>16.8</v>
      </c>
      <c r="Z26" s="43"/>
      <c r="AA26" s="105" t="s">
        <v>45</v>
      </c>
      <c r="AB26" s="106" t="s">
        <v>46</v>
      </c>
      <c r="AC26" s="37" t="s">
        <v>49</v>
      </c>
      <c r="AD26" s="37" t="s">
        <v>50</v>
      </c>
      <c r="AE26" s="106" t="s">
        <v>42</v>
      </c>
      <c r="AF26" s="38"/>
      <c r="AG26" s="38"/>
      <c r="AH26" s="37">
        <v>0</v>
      </c>
      <c r="AI26" s="38">
        <v>663</v>
      </c>
      <c r="AJ26" s="38" t="s">
        <v>84</v>
      </c>
      <c r="AK26" s="38" t="s">
        <v>78</v>
      </c>
      <c r="AL26" s="38" t="s">
        <v>88</v>
      </c>
      <c r="AM26" s="38">
        <v>3545</v>
      </c>
      <c r="AN26" s="38" t="s">
        <v>128</v>
      </c>
      <c r="AO26" s="101">
        <v>220</v>
      </c>
      <c r="AP26" s="101">
        <v>123</v>
      </c>
      <c r="AQ26" s="101">
        <v>74</v>
      </c>
      <c r="AR26" s="101"/>
      <c r="AS26" s="101">
        <v>1340</v>
      </c>
      <c r="AT26" s="101"/>
      <c r="AU26" s="101"/>
      <c r="AV26" s="99">
        <f>AO26:AO82+AP26:AP82+AQ26:AQ82+AR26:AR82+AS26:AS82+AT26:AT82+AU26:AU82</f>
        <v>1757</v>
      </c>
      <c r="AW26" s="38">
        <v>77</v>
      </c>
      <c r="AX26" s="4" t="s">
        <v>38</v>
      </c>
      <c r="AY26" s="4" t="s">
        <v>50</v>
      </c>
      <c r="AZ26" s="4" t="s">
        <v>99</v>
      </c>
    </row>
    <row r="27" spans="1:52" ht="12.75" customHeight="1">
      <c r="A27" s="9">
        <f t="shared" si="1"/>
        <v>21</v>
      </c>
      <c r="B27" s="10" t="s">
        <v>4</v>
      </c>
      <c r="C27" s="11">
        <v>4</v>
      </c>
      <c r="D27" s="11" t="s">
        <v>115</v>
      </c>
      <c r="E27" s="12">
        <v>1956</v>
      </c>
      <c r="F27" s="10">
        <v>3</v>
      </c>
      <c r="G27" s="10">
        <v>3</v>
      </c>
      <c r="H27" s="10">
        <v>20</v>
      </c>
      <c r="I27" s="10">
        <v>0</v>
      </c>
      <c r="J27" s="38">
        <v>161.9</v>
      </c>
      <c r="K27" s="4">
        <v>0</v>
      </c>
      <c r="L27" s="4">
        <v>0</v>
      </c>
      <c r="M27" s="48">
        <v>664.4</v>
      </c>
      <c r="N27" s="7">
        <f>M27-P27-Q27</f>
        <v>367.20000000000005</v>
      </c>
      <c r="O27" s="12"/>
      <c r="P27" s="12">
        <v>146.7</v>
      </c>
      <c r="Q27" s="17">
        <v>150.5</v>
      </c>
      <c r="R27" s="90">
        <v>1462.3</v>
      </c>
      <c r="S27" s="38">
        <v>367.6</v>
      </c>
      <c r="T27" s="37">
        <f>R27:R82+S27:S82</f>
        <v>1829.9</v>
      </c>
      <c r="U27" s="37">
        <f>J27:J82+K27:K82+L27:L82</f>
        <v>161.9</v>
      </c>
      <c r="V27" s="37">
        <f t="shared" si="0"/>
        <v>2656.2</v>
      </c>
      <c r="W27" s="70">
        <v>1944</v>
      </c>
      <c r="X27" s="77">
        <v>13054</v>
      </c>
      <c r="Y27" s="79"/>
      <c r="Z27" s="43"/>
      <c r="AA27" s="105" t="s">
        <v>45</v>
      </c>
      <c r="AB27" s="106" t="s">
        <v>46</v>
      </c>
      <c r="AC27" s="37" t="s">
        <v>49</v>
      </c>
      <c r="AD27" s="37" t="s">
        <v>50</v>
      </c>
      <c r="AE27" s="106" t="s">
        <v>42</v>
      </c>
      <c r="AF27" s="38"/>
      <c r="AG27" s="38">
        <v>1243.6</v>
      </c>
      <c r="AH27" s="37">
        <v>0</v>
      </c>
      <c r="AI27" s="38"/>
      <c r="AJ27" s="38" t="s">
        <v>84</v>
      </c>
      <c r="AK27" s="38" t="s">
        <v>78</v>
      </c>
      <c r="AL27" s="38" t="s">
        <v>80</v>
      </c>
      <c r="AM27" s="38">
        <v>2731</v>
      </c>
      <c r="AN27" s="38" t="s">
        <v>129</v>
      </c>
      <c r="AO27" s="99">
        <v>740</v>
      </c>
      <c r="AP27" s="99"/>
      <c r="AQ27" s="99">
        <v>54</v>
      </c>
      <c r="AR27" s="99"/>
      <c r="AS27" s="99">
        <v>768</v>
      </c>
      <c r="AT27" s="99"/>
      <c r="AU27" s="99">
        <v>287</v>
      </c>
      <c r="AV27" s="99">
        <f>AO27:AO82+AP27:AP82+AQ27:AQ82+AR27:AR82+AS27:AS82+AT27:AT82+AU27:AU82</f>
        <v>1849</v>
      </c>
      <c r="AW27" s="38">
        <v>45</v>
      </c>
      <c r="AX27" s="4" t="s">
        <v>96</v>
      </c>
      <c r="AY27" s="4" t="s">
        <v>50</v>
      </c>
      <c r="AZ27" s="4" t="s">
        <v>99</v>
      </c>
    </row>
    <row r="28" spans="1:52" ht="12" customHeight="1">
      <c r="A28" s="9">
        <f>A27+1</f>
        <v>22</v>
      </c>
      <c r="B28" s="10" t="s">
        <v>4</v>
      </c>
      <c r="C28" s="11">
        <v>6</v>
      </c>
      <c r="D28" s="11" t="s">
        <v>115</v>
      </c>
      <c r="E28" s="12">
        <v>1957</v>
      </c>
      <c r="F28" s="10">
        <v>4</v>
      </c>
      <c r="G28" s="10">
        <v>3</v>
      </c>
      <c r="H28" s="10">
        <v>48</v>
      </c>
      <c r="I28" s="10">
        <v>0</v>
      </c>
      <c r="J28" s="38">
        <v>345.6</v>
      </c>
      <c r="K28" s="4">
        <v>0</v>
      </c>
      <c r="L28" s="4">
        <v>0</v>
      </c>
      <c r="M28" s="48">
        <v>878.6</v>
      </c>
      <c r="N28" s="12">
        <v>878.6</v>
      </c>
      <c r="O28" s="7">
        <v>0</v>
      </c>
      <c r="P28" s="7">
        <v>0</v>
      </c>
      <c r="Q28" s="7">
        <v>0</v>
      </c>
      <c r="R28" s="90">
        <v>3097.9</v>
      </c>
      <c r="S28" s="54">
        <v>0</v>
      </c>
      <c r="T28" s="37">
        <f>R28:R82+S28:S82</f>
        <v>3097.9</v>
      </c>
      <c r="U28" s="37">
        <f>J28:J82+K28:K82+L28:L82</f>
        <v>345.6</v>
      </c>
      <c r="V28" s="37">
        <f t="shared" si="0"/>
        <v>4322.1</v>
      </c>
      <c r="W28" s="70">
        <v>3155.1</v>
      </c>
      <c r="X28" s="93">
        <v>19921</v>
      </c>
      <c r="Y28" s="80"/>
      <c r="Z28" s="67"/>
      <c r="AA28" s="105" t="s">
        <v>45</v>
      </c>
      <c r="AB28" s="106" t="s">
        <v>46</v>
      </c>
      <c r="AC28" s="37" t="s">
        <v>49</v>
      </c>
      <c r="AD28" s="37" t="s">
        <v>50</v>
      </c>
      <c r="AE28" s="106" t="s">
        <v>42</v>
      </c>
      <c r="AF28" s="38"/>
      <c r="AG28" s="38">
        <v>1646.1</v>
      </c>
      <c r="AH28" s="37">
        <v>0</v>
      </c>
      <c r="AI28" s="38"/>
      <c r="AJ28" s="38" t="s">
        <v>84</v>
      </c>
      <c r="AK28" s="38" t="s">
        <v>78</v>
      </c>
      <c r="AL28" s="38" t="s">
        <v>80</v>
      </c>
      <c r="AM28" s="37">
        <v>3198</v>
      </c>
      <c r="AN28" s="38" t="s">
        <v>130</v>
      </c>
      <c r="AO28" s="49">
        <v>880</v>
      </c>
      <c r="AP28" s="49"/>
      <c r="AQ28" s="49">
        <v>150.5</v>
      </c>
      <c r="AR28" s="49"/>
      <c r="AS28" s="49">
        <v>303</v>
      </c>
      <c r="AT28" s="49">
        <v>229</v>
      </c>
      <c r="AU28" s="49">
        <v>500.2</v>
      </c>
      <c r="AV28" s="99">
        <f>AO28:AO82+AP28:AP82+AQ28:AQ82+AR28:AR82+AS28:AS82+AT28:AT82+AU28:AU82</f>
        <v>2062.7</v>
      </c>
      <c r="AW28" s="4">
        <v>83</v>
      </c>
      <c r="AX28" s="4" t="s">
        <v>96</v>
      </c>
      <c r="AY28" s="4" t="s">
        <v>50</v>
      </c>
      <c r="AZ28" s="4" t="s">
        <v>99</v>
      </c>
    </row>
    <row r="29" spans="1:52" ht="12.75" customHeight="1">
      <c r="A29" s="9">
        <f>A28+1</f>
        <v>23</v>
      </c>
      <c r="B29" s="10" t="s">
        <v>4</v>
      </c>
      <c r="C29" s="11">
        <v>8</v>
      </c>
      <c r="D29" s="11" t="s">
        <v>115</v>
      </c>
      <c r="E29" s="12">
        <v>1959</v>
      </c>
      <c r="F29" s="10">
        <v>4</v>
      </c>
      <c r="G29" s="10">
        <v>4</v>
      </c>
      <c r="H29" s="10">
        <v>52</v>
      </c>
      <c r="I29" s="10">
        <v>0</v>
      </c>
      <c r="J29" s="38">
        <v>384.8</v>
      </c>
      <c r="K29" s="4">
        <v>0</v>
      </c>
      <c r="L29" s="4">
        <v>0</v>
      </c>
      <c r="M29" s="48">
        <v>1102.7</v>
      </c>
      <c r="N29" s="12">
        <v>1102.7</v>
      </c>
      <c r="O29" s="7">
        <v>0</v>
      </c>
      <c r="P29" s="7">
        <v>0</v>
      </c>
      <c r="Q29" s="7">
        <v>0</v>
      </c>
      <c r="R29" s="90">
        <v>3575.7</v>
      </c>
      <c r="S29" s="54">
        <f>322.8+174.5</f>
        <v>497.3</v>
      </c>
      <c r="T29" s="37">
        <f>R29:R82+S29:S82</f>
        <v>4073</v>
      </c>
      <c r="U29" s="37">
        <f>J29:J82+K29:K82+L29:L82</f>
        <v>384.8</v>
      </c>
      <c r="V29" s="37">
        <f t="shared" si="0"/>
        <v>5560.5</v>
      </c>
      <c r="W29" s="70">
        <v>4070</v>
      </c>
      <c r="X29" s="77">
        <v>24790</v>
      </c>
      <c r="Y29" s="79"/>
      <c r="Z29" s="43"/>
      <c r="AA29" s="105" t="s">
        <v>45</v>
      </c>
      <c r="AB29" s="106" t="s">
        <v>46</v>
      </c>
      <c r="AC29" s="37" t="s">
        <v>49</v>
      </c>
      <c r="AD29" s="37" t="s">
        <v>50</v>
      </c>
      <c r="AE29" s="106" t="s">
        <v>42</v>
      </c>
      <c r="AF29" s="38"/>
      <c r="AG29" s="38">
        <v>2114.4</v>
      </c>
      <c r="AH29" s="37">
        <v>0</v>
      </c>
      <c r="AI29" s="38"/>
      <c r="AJ29" s="38" t="s">
        <v>84</v>
      </c>
      <c r="AK29" s="38" t="s">
        <v>83</v>
      </c>
      <c r="AL29" s="38" t="s">
        <v>80</v>
      </c>
      <c r="AM29" s="38">
        <v>3527</v>
      </c>
      <c r="AN29" s="38" t="s">
        <v>131</v>
      </c>
      <c r="AO29" s="49">
        <v>693</v>
      </c>
      <c r="AP29" s="49"/>
      <c r="AQ29" s="49">
        <v>232</v>
      </c>
      <c r="AR29" s="49">
        <v>679.8</v>
      </c>
      <c r="AS29" s="49">
        <v>56</v>
      </c>
      <c r="AT29" s="49"/>
      <c r="AU29" s="49">
        <v>408</v>
      </c>
      <c r="AV29" s="99">
        <f>AO29:AO82+AP29:AP82+AQ29:AQ82+AR29:AR82+AS29:AS82+AT29:AT82+AU29:AU82</f>
        <v>2068.8</v>
      </c>
      <c r="AW29" s="38">
        <v>84</v>
      </c>
      <c r="AX29" s="4" t="s">
        <v>96</v>
      </c>
      <c r="AY29" s="4" t="s">
        <v>50</v>
      </c>
      <c r="AZ29" s="4" t="s">
        <v>99</v>
      </c>
    </row>
    <row r="30" spans="1:52" ht="11.25" customHeight="1">
      <c r="A30" s="9">
        <f t="shared" si="1"/>
        <v>24</v>
      </c>
      <c r="B30" s="10" t="s">
        <v>4</v>
      </c>
      <c r="C30" s="11">
        <v>9</v>
      </c>
      <c r="D30" s="11" t="s">
        <v>115</v>
      </c>
      <c r="E30" s="12">
        <v>1933</v>
      </c>
      <c r="F30" s="10">
        <v>2</v>
      </c>
      <c r="G30" s="10">
        <v>2</v>
      </c>
      <c r="H30" s="10">
        <v>17</v>
      </c>
      <c r="I30" s="10">
        <v>0</v>
      </c>
      <c r="J30" s="38">
        <v>57.6</v>
      </c>
      <c r="K30" s="4">
        <v>0</v>
      </c>
      <c r="L30" s="4">
        <v>0</v>
      </c>
      <c r="M30" s="48">
        <v>0</v>
      </c>
      <c r="N30" s="12">
        <v>0</v>
      </c>
      <c r="O30" s="7">
        <v>0</v>
      </c>
      <c r="P30" s="7">
        <v>0</v>
      </c>
      <c r="Q30" s="7">
        <v>0</v>
      </c>
      <c r="R30" s="90">
        <v>518.3</v>
      </c>
      <c r="S30" s="54">
        <v>0</v>
      </c>
      <c r="T30" s="37">
        <f>R30:R82+S30:S82</f>
        <v>518.3</v>
      </c>
      <c r="U30" s="37">
        <f>J30:J82+K30:K82+L30:L82</f>
        <v>57.6</v>
      </c>
      <c r="V30" s="37">
        <f t="shared" si="0"/>
        <v>575.9</v>
      </c>
      <c r="W30" s="70">
        <v>524</v>
      </c>
      <c r="X30" s="77">
        <v>2258</v>
      </c>
      <c r="Y30" s="79">
        <v>6.8</v>
      </c>
      <c r="Z30" s="43"/>
      <c r="AA30" s="105" t="s">
        <v>45</v>
      </c>
      <c r="AB30" s="106" t="s">
        <v>46</v>
      </c>
      <c r="AC30" s="37" t="s">
        <v>49</v>
      </c>
      <c r="AD30" s="37" t="s">
        <v>50</v>
      </c>
      <c r="AE30" s="106" t="s">
        <v>42</v>
      </c>
      <c r="AF30" s="38"/>
      <c r="AG30" s="38">
        <v>464.3</v>
      </c>
      <c r="AH30" s="37">
        <v>0</v>
      </c>
      <c r="AI30" s="38"/>
      <c r="AJ30" s="38" t="s">
        <v>82</v>
      </c>
      <c r="AK30" s="38" t="s">
        <v>83</v>
      </c>
      <c r="AL30" s="38" t="s">
        <v>80</v>
      </c>
      <c r="AM30" s="38">
        <v>1118</v>
      </c>
      <c r="AN30" s="38" t="s">
        <v>115</v>
      </c>
      <c r="AO30" s="10"/>
      <c r="AP30" s="49"/>
      <c r="AQ30" s="49">
        <v>12</v>
      </c>
      <c r="AR30" s="49"/>
      <c r="AS30" s="49">
        <v>774</v>
      </c>
      <c r="AT30" s="49"/>
      <c r="AU30" s="49"/>
      <c r="AV30" s="99">
        <f>AO30:AO82+AP30:AP82+AQ30:AQ82+AR30:AR82+AS30:AS82+AT30:AT82+AU30:AU82</f>
        <v>786</v>
      </c>
      <c r="AW30" s="38">
        <v>30</v>
      </c>
      <c r="AX30" s="4" t="s">
        <v>96</v>
      </c>
      <c r="AY30" s="4" t="s">
        <v>50</v>
      </c>
      <c r="AZ30" s="4" t="s">
        <v>99</v>
      </c>
    </row>
    <row r="31" spans="1:52" ht="12" customHeight="1">
      <c r="A31" s="9">
        <f t="shared" si="1"/>
        <v>25</v>
      </c>
      <c r="B31" s="10" t="s">
        <v>8</v>
      </c>
      <c r="C31" s="11">
        <v>1</v>
      </c>
      <c r="D31" s="11" t="s">
        <v>115</v>
      </c>
      <c r="E31" s="12">
        <v>1950</v>
      </c>
      <c r="F31" s="10">
        <v>3</v>
      </c>
      <c r="G31" s="10">
        <v>3</v>
      </c>
      <c r="H31" s="10">
        <v>20</v>
      </c>
      <c r="I31" s="10">
        <v>0</v>
      </c>
      <c r="J31" s="38">
        <v>139</v>
      </c>
      <c r="K31" s="4">
        <v>0</v>
      </c>
      <c r="L31" s="4">
        <v>0</v>
      </c>
      <c r="M31" s="48">
        <v>192.7</v>
      </c>
      <c r="N31" s="7">
        <v>152.4</v>
      </c>
      <c r="O31" s="12">
        <v>40.3</v>
      </c>
      <c r="P31" s="7">
        <v>0</v>
      </c>
      <c r="Q31" s="7">
        <v>0</v>
      </c>
      <c r="R31" s="90">
        <v>1037</v>
      </c>
      <c r="S31" s="54">
        <v>635.5</v>
      </c>
      <c r="T31" s="37">
        <f>R31:R82+S31:S82</f>
        <v>1672.5</v>
      </c>
      <c r="U31" s="37">
        <f>J31:J82+K31:K82+L31:L82</f>
        <v>139</v>
      </c>
      <c r="V31" s="37">
        <f t="shared" si="0"/>
        <v>2004.2</v>
      </c>
      <c r="W31" s="70">
        <v>1679.1</v>
      </c>
      <c r="X31" s="79">
        <v>9796</v>
      </c>
      <c r="Y31" s="79">
        <v>13.2</v>
      </c>
      <c r="Z31" s="43"/>
      <c r="AA31" s="105" t="s">
        <v>45</v>
      </c>
      <c r="AB31" s="106" t="s">
        <v>46</v>
      </c>
      <c r="AC31" s="37" t="s">
        <v>49</v>
      </c>
      <c r="AD31" s="37" t="s">
        <v>50</v>
      </c>
      <c r="AE31" s="106" t="s">
        <v>42</v>
      </c>
      <c r="AF31" s="38"/>
      <c r="AG31" s="38">
        <v>1249</v>
      </c>
      <c r="AH31" s="37">
        <v>0</v>
      </c>
      <c r="AI31" s="38"/>
      <c r="AJ31" s="38" t="s">
        <v>84</v>
      </c>
      <c r="AK31" s="38" t="s">
        <v>78</v>
      </c>
      <c r="AL31" s="38" t="s">
        <v>80</v>
      </c>
      <c r="AM31" s="38">
        <v>1844</v>
      </c>
      <c r="AN31" s="38" t="s">
        <v>132</v>
      </c>
      <c r="AO31" s="49">
        <v>270.9</v>
      </c>
      <c r="AP31" s="49">
        <v>98</v>
      </c>
      <c r="AQ31" s="49">
        <v>134</v>
      </c>
      <c r="AR31" s="49"/>
      <c r="AS31" s="49">
        <v>301</v>
      </c>
      <c r="AT31" s="49">
        <v>254</v>
      </c>
      <c r="AU31" s="49">
        <v>44</v>
      </c>
      <c r="AV31" s="99">
        <f>AO31:AO82+AP31:AP82+AQ31:AQ82+AR31:AR82+AS31:AS82+AT31:AT82+AU31:AU82</f>
        <v>1101.9</v>
      </c>
      <c r="AW31" s="38">
        <v>36</v>
      </c>
      <c r="AX31" s="4" t="s">
        <v>38</v>
      </c>
      <c r="AY31" s="4" t="s">
        <v>50</v>
      </c>
      <c r="AZ31" s="4" t="s">
        <v>99</v>
      </c>
    </row>
    <row r="32" spans="1:52" ht="12" customHeight="1">
      <c r="A32" s="9">
        <f t="shared" si="1"/>
        <v>26</v>
      </c>
      <c r="B32" s="10" t="s">
        <v>8</v>
      </c>
      <c r="C32" s="11">
        <v>2</v>
      </c>
      <c r="D32" s="11" t="s">
        <v>115</v>
      </c>
      <c r="E32" s="12">
        <v>1966</v>
      </c>
      <c r="F32" s="10">
        <v>5</v>
      </c>
      <c r="G32" s="10">
        <v>2</v>
      </c>
      <c r="H32" s="10">
        <v>33</v>
      </c>
      <c r="I32" s="10">
        <v>0</v>
      </c>
      <c r="J32" s="38">
        <v>123</v>
      </c>
      <c r="K32" s="4">
        <v>0</v>
      </c>
      <c r="L32" s="4">
        <v>0</v>
      </c>
      <c r="M32" s="48">
        <v>342</v>
      </c>
      <c r="N32" s="7">
        <v>269.4</v>
      </c>
      <c r="O32" s="7">
        <v>0</v>
      </c>
      <c r="P32" s="12">
        <v>72.6</v>
      </c>
      <c r="Q32" s="12"/>
      <c r="R32" s="90">
        <v>1310</v>
      </c>
      <c r="S32" s="38">
        <v>370.7</v>
      </c>
      <c r="T32" s="37">
        <f>R32:R82+S32:S82</f>
        <v>1680.7</v>
      </c>
      <c r="U32" s="37">
        <f>J32:J82+K32:K82+L32:L82</f>
        <v>123</v>
      </c>
      <c r="V32" s="37">
        <f t="shared" si="0"/>
        <v>2145.7</v>
      </c>
      <c r="W32" s="70">
        <v>1680.8</v>
      </c>
      <c r="X32" s="79">
        <v>7582</v>
      </c>
      <c r="Y32" s="79">
        <v>17</v>
      </c>
      <c r="Z32" s="43"/>
      <c r="AA32" s="105" t="s">
        <v>45</v>
      </c>
      <c r="AB32" s="106" t="s">
        <v>46</v>
      </c>
      <c r="AC32" s="37" t="s">
        <v>49</v>
      </c>
      <c r="AD32" s="37" t="s">
        <v>50</v>
      </c>
      <c r="AE32" s="106" t="s">
        <v>42</v>
      </c>
      <c r="AF32" s="38"/>
      <c r="AG32" s="38">
        <v>628.9</v>
      </c>
      <c r="AH32" s="37">
        <v>0</v>
      </c>
      <c r="AI32" s="38"/>
      <c r="AJ32" s="38" t="s">
        <v>84</v>
      </c>
      <c r="AK32" s="38" t="s">
        <v>78</v>
      </c>
      <c r="AL32" s="38" t="s">
        <v>80</v>
      </c>
      <c r="AM32" s="38">
        <v>991</v>
      </c>
      <c r="AN32" s="38" t="s">
        <v>133</v>
      </c>
      <c r="AO32" s="49">
        <v>175</v>
      </c>
      <c r="AP32" s="49">
        <v>0</v>
      </c>
      <c r="AQ32" s="49">
        <v>50</v>
      </c>
      <c r="AR32" s="49">
        <v>0</v>
      </c>
      <c r="AS32" s="49">
        <v>160</v>
      </c>
      <c r="AT32" s="49">
        <v>160</v>
      </c>
      <c r="AU32" s="49"/>
      <c r="AV32" s="99">
        <f>AO32:AO82+AP32:AP82+AQ32:AQ82+AR32:AR82+AS32:AS82+AT32:AT82+AU32:AU82</f>
        <v>545</v>
      </c>
      <c r="AW32" s="38">
        <v>151</v>
      </c>
      <c r="AX32" s="4" t="s">
        <v>38</v>
      </c>
      <c r="AY32" s="4" t="s">
        <v>50</v>
      </c>
      <c r="AZ32" s="4" t="s">
        <v>99</v>
      </c>
    </row>
    <row r="33" spans="1:52" ht="12" customHeight="1">
      <c r="A33" s="9">
        <f t="shared" si="1"/>
        <v>27</v>
      </c>
      <c r="B33" s="10" t="s">
        <v>8</v>
      </c>
      <c r="C33" s="11">
        <v>4</v>
      </c>
      <c r="D33" s="11" t="s">
        <v>115</v>
      </c>
      <c r="E33" s="12">
        <v>1951</v>
      </c>
      <c r="F33" s="10">
        <v>3</v>
      </c>
      <c r="G33" s="10">
        <v>2</v>
      </c>
      <c r="H33" s="10">
        <v>15</v>
      </c>
      <c r="I33" s="10">
        <v>0</v>
      </c>
      <c r="J33" s="38">
        <v>122.1</v>
      </c>
      <c r="K33" s="4">
        <v>0</v>
      </c>
      <c r="L33" s="4">
        <v>0</v>
      </c>
      <c r="M33" s="48">
        <v>217.4</v>
      </c>
      <c r="N33" s="12">
        <v>217.4</v>
      </c>
      <c r="O33" s="7">
        <v>0</v>
      </c>
      <c r="P33" s="7">
        <v>0</v>
      </c>
      <c r="Q33" s="12">
        <v>7</v>
      </c>
      <c r="R33" s="90">
        <v>910.8</v>
      </c>
      <c r="S33" s="38">
        <v>193.3</v>
      </c>
      <c r="T33" s="37">
        <f>R33:R82+S33:S82</f>
        <v>1104.1</v>
      </c>
      <c r="U33" s="37">
        <f>J33:J82+K33:K82+L33:L82</f>
        <v>122.1</v>
      </c>
      <c r="V33" s="37">
        <f t="shared" si="0"/>
        <v>1443.6</v>
      </c>
      <c r="W33" s="70">
        <v>1131.6</v>
      </c>
      <c r="X33" s="79">
        <v>7132</v>
      </c>
      <c r="Y33" s="79">
        <v>13</v>
      </c>
      <c r="Z33" s="43"/>
      <c r="AA33" s="105" t="s">
        <v>45</v>
      </c>
      <c r="AB33" s="106" t="s">
        <v>46</v>
      </c>
      <c r="AC33" s="37" t="s">
        <v>49</v>
      </c>
      <c r="AD33" s="37" t="s">
        <v>50</v>
      </c>
      <c r="AE33" s="106" t="s">
        <v>42</v>
      </c>
      <c r="AF33" s="38"/>
      <c r="AH33" s="37">
        <v>0</v>
      </c>
      <c r="AI33" s="38">
        <v>803.9</v>
      </c>
      <c r="AJ33" s="38" t="s">
        <v>89</v>
      </c>
      <c r="AK33" s="38" t="s">
        <v>83</v>
      </c>
      <c r="AL33" s="38" t="s">
        <v>80</v>
      </c>
      <c r="AM33" s="38">
        <v>1888</v>
      </c>
      <c r="AN33" s="38" t="s">
        <v>134</v>
      </c>
      <c r="AO33" s="49">
        <v>368</v>
      </c>
      <c r="AP33" s="49">
        <v>126</v>
      </c>
      <c r="AQ33" s="49">
        <v>75</v>
      </c>
      <c r="AR33" s="49"/>
      <c r="AS33" s="49">
        <v>430.4</v>
      </c>
      <c r="AT33" s="49">
        <v>340</v>
      </c>
      <c r="AU33" s="49"/>
      <c r="AV33" s="99">
        <f>AO33:AO82+AP33:AP82+AQ33:AQ82+AR33:AR82+AS33:AS82+AT33:AT82+AU33:AU82</f>
        <v>1339.4</v>
      </c>
      <c r="AW33" s="38">
        <v>56</v>
      </c>
      <c r="AX33" s="4" t="s">
        <v>38</v>
      </c>
      <c r="AY33" s="4" t="s">
        <v>50</v>
      </c>
      <c r="AZ33" s="4" t="s">
        <v>99</v>
      </c>
    </row>
    <row r="34" spans="1:52" ht="12.75" customHeight="1">
      <c r="A34" s="9">
        <f t="shared" si="1"/>
        <v>28</v>
      </c>
      <c r="B34" s="10" t="s">
        <v>8</v>
      </c>
      <c r="C34" s="11">
        <v>5</v>
      </c>
      <c r="D34" s="11" t="s">
        <v>115</v>
      </c>
      <c r="E34" s="12">
        <v>1953</v>
      </c>
      <c r="F34" s="10">
        <v>3</v>
      </c>
      <c r="G34" s="10">
        <v>2</v>
      </c>
      <c r="H34" s="10">
        <v>22</v>
      </c>
      <c r="I34" s="10">
        <v>0</v>
      </c>
      <c r="J34" s="38">
        <v>131.4</v>
      </c>
      <c r="K34" s="4">
        <v>0</v>
      </c>
      <c r="L34" s="4">
        <v>0</v>
      </c>
      <c r="M34" s="48">
        <v>435.2</v>
      </c>
      <c r="N34" s="12">
        <v>435.2</v>
      </c>
      <c r="O34" s="7">
        <v>0</v>
      </c>
      <c r="P34" s="7">
        <v>0</v>
      </c>
      <c r="Q34" s="7">
        <v>0</v>
      </c>
      <c r="R34" s="90">
        <v>1207.1</v>
      </c>
      <c r="S34" s="38">
        <v>183.3</v>
      </c>
      <c r="T34" s="37">
        <f>R34:R82+S34:S82</f>
        <v>1390.3999999999999</v>
      </c>
      <c r="U34" s="37">
        <f>J34:J82+K34:K82+L34:L82</f>
        <v>131.4</v>
      </c>
      <c r="V34" s="37">
        <f t="shared" si="0"/>
        <v>1956.9999999999998</v>
      </c>
      <c r="W34" s="70">
        <v>1458.5</v>
      </c>
      <c r="X34" s="79">
        <v>8826</v>
      </c>
      <c r="Y34" s="79">
        <v>12.6</v>
      </c>
      <c r="Z34" s="43"/>
      <c r="AA34" s="105" t="s">
        <v>45</v>
      </c>
      <c r="AB34" s="106" t="s">
        <v>46</v>
      </c>
      <c r="AC34" s="37" t="s">
        <v>49</v>
      </c>
      <c r="AD34" s="37" t="s">
        <v>50</v>
      </c>
      <c r="AE34" s="106" t="s">
        <v>42</v>
      </c>
      <c r="AF34" s="38"/>
      <c r="AG34" s="38"/>
      <c r="AH34" s="37">
        <v>0</v>
      </c>
      <c r="AI34" s="38">
        <v>987.7</v>
      </c>
      <c r="AJ34" s="38" t="s">
        <v>89</v>
      </c>
      <c r="AK34" s="38" t="s">
        <v>83</v>
      </c>
      <c r="AL34" s="38" t="s">
        <v>91</v>
      </c>
      <c r="AM34" s="38">
        <v>1452</v>
      </c>
      <c r="AN34" s="38" t="s">
        <v>135</v>
      </c>
      <c r="AO34" s="10">
        <v>314.5</v>
      </c>
      <c r="AP34" s="10">
        <v>47</v>
      </c>
      <c r="AQ34" s="10">
        <v>110</v>
      </c>
      <c r="AR34" s="10"/>
      <c r="AS34" s="10">
        <v>175</v>
      </c>
      <c r="AT34" s="10">
        <v>105</v>
      </c>
      <c r="AU34" s="10"/>
      <c r="AV34" s="99">
        <f>AO34:AO82+AP34:AP82+AQ34:AQ82+AR34:AR82+AS34:AS82+AT34:AT82+AU34:AU82</f>
        <v>751.5</v>
      </c>
      <c r="AW34" s="38">
        <v>29</v>
      </c>
      <c r="AX34" s="4" t="s">
        <v>96</v>
      </c>
      <c r="AY34" s="4" t="s">
        <v>50</v>
      </c>
      <c r="AZ34" s="4" t="s">
        <v>99</v>
      </c>
    </row>
    <row r="35" spans="1:52" ht="12.75" customHeight="1">
      <c r="A35" s="9">
        <f t="shared" si="1"/>
        <v>29</v>
      </c>
      <c r="B35" s="10" t="s">
        <v>8</v>
      </c>
      <c r="C35" s="11">
        <v>6</v>
      </c>
      <c r="D35" s="11" t="s">
        <v>115</v>
      </c>
      <c r="E35" s="12">
        <v>1952</v>
      </c>
      <c r="F35" s="10">
        <v>3</v>
      </c>
      <c r="G35" s="10">
        <v>2</v>
      </c>
      <c r="H35" s="10">
        <v>18</v>
      </c>
      <c r="I35" s="10">
        <v>0</v>
      </c>
      <c r="J35" s="38">
        <v>131.4</v>
      </c>
      <c r="K35" s="4">
        <v>0</v>
      </c>
      <c r="L35" s="4">
        <v>0</v>
      </c>
      <c r="M35" s="48">
        <v>455.5</v>
      </c>
      <c r="N35" s="12">
        <v>455.5</v>
      </c>
      <c r="O35" s="7">
        <v>0</v>
      </c>
      <c r="P35" s="7">
        <v>0</v>
      </c>
      <c r="Q35" s="7">
        <v>0</v>
      </c>
      <c r="R35" s="90">
        <v>1145.9</v>
      </c>
      <c r="S35" s="38">
        <v>0</v>
      </c>
      <c r="T35" s="37">
        <f>R35:R82+S35:S82</f>
        <v>1145.9</v>
      </c>
      <c r="U35" s="37">
        <f>J35:J82+K35:K82+L35:L82</f>
        <v>131.4</v>
      </c>
      <c r="V35" s="37">
        <f t="shared" si="0"/>
        <v>1732.8000000000002</v>
      </c>
      <c r="W35" s="70">
        <v>1148.1</v>
      </c>
      <c r="X35" s="79">
        <v>7426</v>
      </c>
      <c r="Y35" s="79">
        <v>13</v>
      </c>
      <c r="Z35" s="43"/>
      <c r="AA35" s="105" t="s">
        <v>45</v>
      </c>
      <c r="AB35" s="106" t="s">
        <v>46</v>
      </c>
      <c r="AC35" s="37" t="s">
        <v>49</v>
      </c>
      <c r="AD35" s="37" t="s">
        <v>50</v>
      </c>
      <c r="AE35" s="106" t="s">
        <v>42</v>
      </c>
      <c r="AF35" s="38"/>
      <c r="AG35" s="39"/>
      <c r="AH35" s="37">
        <v>0</v>
      </c>
      <c r="AI35" s="38">
        <v>840</v>
      </c>
      <c r="AJ35" s="38" t="s">
        <v>89</v>
      </c>
      <c r="AK35" s="38" t="s">
        <v>83</v>
      </c>
      <c r="AL35" s="38" t="s">
        <v>80</v>
      </c>
      <c r="AM35" s="38">
        <v>1957</v>
      </c>
      <c r="AN35" s="38" t="s">
        <v>136</v>
      </c>
      <c r="AO35" s="49">
        <v>299.3</v>
      </c>
      <c r="AP35" s="49">
        <v>0</v>
      </c>
      <c r="AQ35" s="49">
        <v>145.1</v>
      </c>
      <c r="AR35" s="49"/>
      <c r="AS35" s="49">
        <v>302</v>
      </c>
      <c r="AT35" s="49">
        <v>639</v>
      </c>
      <c r="AU35" s="49"/>
      <c r="AV35" s="99">
        <f>AO35:AO82+AP35:AP82+AQ35:AQ82+AR35:AR82+AS35:AS82+AT35:AT82+AU35:AU82</f>
        <v>1385.4</v>
      </c>
      <c r="AW35" s="38">
        <v>41</v>
      </c>
      <c r="AX35" s="4" t="s">
        <v>38</v>
      </c>
      <c r="AY35" s="4" t="s">
        <v>50</v>
      </c>
      <c r="AZ35" s="4" t="s">
        <v>99</v>
      </c>
    </row>
    <row r="36" spans="1:52" ht="12" customHeight="1">
      <c r="A36" s="9">
        <f t="shared" si="1"/>
        <v>30</v>
      </c>
      <c r="B36" s="10" t="s">
        <v>8</v>
      </c>
      <c r="C36" s="11">
        <v>8</v>
      </c>
      <c r="D36" s="11" t="s">
        <v>115</v>
      </c>
      <c r="E36" s="12">
        <v>1952</v>
      </c>
      <c r="F36" s="10">
        <v>3</v>
      </c>
      <c r="G36" s="10">
        <v>2</v>
      </c>
      <c r="H36" s="10">
        <v>18</v>
      </c>
      <c r="I36" s="10">
        <v>0</v>
      </c>
      <c r="J36" s="38">
        <v>139.2</v>
      </c>
      <c r="K36" s="4">
        <v>0</v>
      </c>
      <c r="L36" s="4">
        <v>0</v>
      </c>
      <c r="M36" s="48">
        <v>441.8</v>
      </c>
      <c r="N36" s="12">
        <v>441.8</v>
      </c>
      <c r="O36" s="7">
        <v>0</v>
      </c>
      <c r="P36" s="7">
        <v>0</v>
      </c>
      <c r="Q36" s="7">
        <v>0</v>
      </c>
      <c r="R36" s="90">
        <v>1039.7</v>
      </c>
      <c r="S36" s="38">
        <v>136.5</v>
      </c>
      <c r="T36" s="37">
        <f>R36:R82+S36:S82</f>
        <v>1176.2</v>
      </c>
      <c r="U36" s="37">
        <f>J36:J82+K36:K82+L36:L82</f>
        <v>139.2</v>
      </c>
      <c r="V36" s="37">
        <f t="shared" si="0"/>
        <v>1757.2</v>
      </c>
      <c r="W36" s="70">
        <v>1103.2</v>
      </c>
      <c r="X36" s="79">
        <v>7053</v>
      </c>
      <c r="Y36" s="79">
        <v>12.6</v>
      </c>
      <c r="Z36" s="43"/>
      <c r="AA36" s="105" t="s">
        <v>45</v>
      </c>
      <c r="AB36" s="106" t="s">
        <v>46</v>
      </c>
      <c r="AC36" s="37" t="s">
        <v>49</v>
      </c>
      <c r="AD36" s="37" t="s">
        <v>50</v>
      </c>
      <c r="AE36" s="106" t="s">
        <v>42</v>
      </c>
      <c r="AF36" s="38"/>
      <c r="AG36" s="38"/>
      <c r="AH36" s="37">
        <v>0</v>
      </c>
      <c r="AI36" s="38">
        <v>819</v>
      </c>
      <c r="AJ36" s="38" t="s">
        <v>89</v>
      </c>
      <c r="AK36" s="38" t="s">
        <v>83</v>
      </c>
      <c r="AL36" s="38" t="s">
        <v>91</v>
      </c>
      <c r="AM36" s="38">
        <v>2344</v>
      </c>
      <c r="AN36" s="38" t="s">
        <v>137</v>
      </c>
      <c r="AO36" s="49">
        <v>450.4</v>
      </c>
      <c r="AP36" s="49"/>
      <c r="AQ36" s="49">
        <v>89.6</v>
      </c>
      <c r="AR36" s="49"/>
      <c r="AS36" s="49">
        <v>1080</v>
      </c>
      <c r="AT36" s="49"/>
      <c r="AU36" s="49">
        <v>164.2</v>
      </c>
      <c r="AV36" s="99">
        <f>AO36:AO82+AP36:AP82+AQ36:AQ82+AR36:AR82+AS36:AS82+AT36:AT82+AU36:AU82</f>
        <v>1784.2</v>
      </c>
      <c r="AW36" s="38">
        <v>47</v>
      </c>
      <c r="AX36" s="4" t="s">
        <v>38</v>
      </c>
      <c r="AY36" s="4" t="s">
        <v>50</v>
      </c>
      <c r="AZ36" s="4" t="s">
        <v>99</v>
      </c>
    </row>
    <row r="37" spans="1:52" ht="13.5" customHeight="1">
      <c r="A37" s="9">
        <f t="shared" si="1"/>
        <v>31</v>
      </c>
      <c r="B37" s="10" t="s">
        <v>8</v>
      </c>
      <c r="C37" s="11">
        <v>9</v>
      </c>
      <c r="D37" s="11" t="s">
        <v>115</v>
      </c>
      <c r="E37" s="12">
        <v>1963</v>
      </c>
      <c r="F37" s="10">
        <v>5</v>
      </c>
      <c r="G37" s="10">
        <v>4</v>
      </c>
      <c r="H37" s="10">
        <v>64</v>
      </c>
      <c r="I37" s="10">
        <v>0</v>
      </c>
      <c r="J37" s="38">
        <v>193.5</v>
      </c>
      <c r="K37" s="4">
        <v>0</v>
      </c>
      <c r="L37" s="4">
        <v>0</v>
      </c>
      <c r="M37" s="48">
        <v>693.9</v>
      </c>
      <c r="N37" s="7">
        <v>514.9</v>
      </c>
      <c r="O37" s="12">
        <v>178.4</v>
      </c>
      <c r="P37" s="7">
        <v>0</v>
      </c>
      <c r="Q37" s="7">
        <v>0</v>
      </c>
      <c r="R37" s="90">
        <v>2479.2</v>
      </c>
      <c r="S37" s="38">
        <v>631.7</v>
      </c>
      <c r="T37" s="37">
        <f>R37:R82+S37:S82</f>
        <v>3110.8999999999996</v>
      </c>
      <c r="U37" s="37">
        <f>J37:J82+K37:K82+L37:L82</f>
        <v>193.5</v>
      </c>
      <c r="V37" s="37">
        <f t="shared" si="0"/>
        <v>3998.3</v>
      </c>
      <c r="W37" s="70">
        <v>3115.4</v>
      </c>
      <c r="X37" s="79">
        <v>13219</v>
      </c>
      <c r="Y37" s="79">
        <v>14.9</v>
      </c>
      <c r="Z37" s="43"/>
      <c r="AA37" s="105" t="s">
        <v>45</v>
      </c>
      <c r="AB37" s="106" t="s">
        <v>46</v>
      </c>
      <c r="AC37" s="37" t="s">
        <v>49</v>
      </c>
      <c r="AD37" s="37" t="s">
        <v>50</v>
      </c>
      <c r="AE37" s="106" t="s">
        <v>42</v>
      </c>
      <c r="AF37" s="38"/>
      <c r="AG37" s="38">
        <v>1246</v>
      </c>
      <c r="AH37" s="37">
        <v>0</v>
      </c>
      <c r="AI37" s="38"/>
      <c r="AJ37" s="38" t="s">
        <v>84</v>
      </c>
      <c r="AK37" s="38" t="s">
        <v>78</v>
      </c>
      <c r="AL37" s="38" t="s">
        <v>80</v>
      </c>
      <c r="AM37" s="38">
        <v>3042</v>
      </c>
      <c r="AN37" s="38" t="s">
        <v>138</v>
      </c>
      <c r="AO37" s="49">
        <v>388</v>
      </c>
      <c r="AP37" s="49">
        <v>31.3</v>
      </c>
      <c r="AQ37" s="49">
        <v>271</v>
      </c>
      <c r="AR37" s="49"/>
      <c r="AS37" s="49">
        <v>1041</v>
      </c>
      <c r="AT37" s="49">
        <v>275</v>
      </c>
      <c r="AU37" s="49">
        <v>152</v>
      </c>
      <c r="AV37" s="99">
        <f>AO37:AO82+AP37:AP82+AQ37:AQ82+AR37:AR82+AS37:AS82+AT37:AT82+AU37:AU82</f>
        <v>2158.3</v>
      </c>
      <c r="AW37" s="38">
        <v>35</v>
      </c>
      <c r="AX37" s="4" t="s">
        <v>96</v>
      </c>
      <c r="AY37" s="4" t="s">
        <v>50</v>
      </c>
      <c r="AZ37" s="4" t="s">
        <v>99</v>
      </c>
    </row>
    <row r="38" spans="1:52" ht="11.25" customHeight="1">
      <c r="A38" s="9">
        <f t="shared" si="1"/>
        <v>32</v>
      </c>
      <c r="B38" s="10" t="s">
        <v>8</v>
      </c>
      <c r="C38" s="11">
        <v>11</v>
      </c>
      <c r="D38" s="11" t="s">
        <v>115</v>
      </c>
      <c r="E38" s="12">
        <v>1964</v>
      </c>
      <c r="F38" s="10">
        <v>5</v>
      </c>
      <c r="G38" s="10">
        <v>4</v>
      </c>
      <c r="H38" s="10">
        <v>79</v>
      </c>
      <c r="I38" s="10">
        <v>0</v>
      </c>
      <c r="J38" s="38">
        <v>244</v>
      </c>
      <c r="K38" s="4">
        <v>0</v>
      </c>
      <c r="L38" s="4">
        <v>0</v>
      </c>
      <c r="M38" s="48">
        <v>698.3</v>
      </c>
      <c r="N38" s="12">
        <v>698.3</v>
      </c>
      <c r="O38" s="7">
        <v>0</v>
      </c>
      <c r="P38" s="7">
        <v>0</v>
      </c>
      <c r="Q38" s="7">
        <v>0</v>
      </c>
      <c r="R38" s="90">
        <v>3077.2</v>
      </c>
      <c r="S38" s="38">
        <v>116.8</v>
      </c>
      <c r="T38" s="37">
        <f>R38:R82+S38:S82</f>
        <v>3194</v>
      </c>
      <c r="U38" s="37">
        <f>J38:J82+K38:K82+L38:L82</f>
        <v>244</v>
      </c>
      <c r="V38" s="37">
        <f t="shared" si="0"/>
        <v>4136.3</v>
      </c>
      <c r="W38" s="70">
        <v>3189.9</v>
      </c>
      <c r="X38" s="79">
        <v>15248</v>
      </c>
      <c r="Y38" s="79">
        <v>17.3</v>
      </c>
      <c r="Z38" s="43"/>
      <c r="AA38" s="105" t="s">
        <v>45</v>
      </c>
      <c r="AB38" s="106" t="s">
        <v>46</v>
      </c>
      <c r="AC38" s="37" t="s">
        <v>49</v>
      </c>
      <c r="AD38" s="37" t="s">
        <v>50</v>
      </c>
      <c r="AE38" s="106" t="s">
        <v>42</v>
      </c>
      <c r="AF38" s="38"/>
      <c r="AG38" s="38">
        <v>1246</v>
      </c>
      <c r="AH38" s="37">
        <v>0</v>
      </c>
      <c r="AI38" s="38"/>
      <c r="AJ38" s="38" t="s">
        <v>84</v>
      </c>
      <c r="AK38" s="38" t="s">
        <v>78</v>
      </c>
      <c r="AL38" s="38" t="s">
        <v>80</v>
      </c>
      <c r="AM38" s="38">
        <v>3719</v>
      </c>
      <c r="AN38" s="38" t="s">
        <v>139</v>
      </c>
      <c r="AO38" s="49">
        <v>235</v>
      </c>
      <c r="AP38" s="49">
        <v>383</v>
      </c>
      <c r="AQ38" s="49">
        <v>81</v>
      </c>
      <c r="AR38" s="49"/>
      <c r="AS38" s="49">
        <v>1157.3</v>
      </c>
      <c r="AT38" s="49">
        <v>809</v>
      </c>
      <c r="AU38" s="49">
        <v>170</v>
      </c>
      <c r="AV38" s="99">
        <f>AO38:AO82+AP38:AP82+AQ38:AQ82+AR38:AR82+AS38:AS82+AT38:AT82+AU38:AU82</f>
        <v>2835.3</v>
      </c>
      <c r="AW38" s="38">
        <v>109</v>
      </c>
      <c r="AX38" s="4" t="s">
        <v>38</v>
      </c>
      <c r="AY38" s="4" t="s">
        <v>50</v>
      </c>
      <c r="AZ38" s="4" t="s">
        <v>99</v>
      </c>
    </row>
    <row r="39" spans="1:52" ht="11.25" customHeight="1">
      <c r="A39" s="9">
        <f t="shared" si="1"/>
        <v>33</v>
      </c>
      <c r="B39" s="10" t="s">
        <v>8</v>
      </c>
      <c r="C39" s="11">
        <v>12</v>
      </c>
      <c r="D39" s="11" t="s">
        <v>115</v>
      </c>
      <c r="E39" s="12">
        <v>1990</v>
      </c>
      <c r="F39" s="10">
        <v>5</v>
      </c>
      <c r="G39" s="10">
        <v>1</v>
      </c>
      <c r="H39" s="10">
        <v>16</v>
      </c>
      <c r="I39" s="10">
        <v>0</v>
      </c>
      <c r="J39" s="38">
        <v>40</v>
      </c>
      <c r="K39" s="7">
        <v>306.7</v>
      </c>
      <c r="L39" s="4">
        <v>0</v>
      </c>
      <c r="M39" s="48">
        <v>303.5</v>
      </c>
      <c r="N39" s="7">
        <v>303.5</v>
      </c>
      <c r="O39" s="7">
        <v>0</v>
      </c>
      <c r="P39" s="7">
        <v>0</v>
      </c>
      <c r="Q39" s="7">
        <v>0</v>
      </c>
      <c r="R39" s="90">
        <v>825.8</v>
      </c>
      <c r="S39" s="38">
        <v>1493.3</v>
      </c>
      <c r="T39" s="37">
        <f>R39:R82+S39:S82</f>
        <v>2319.1</v>
      </c>
      <c r="U39" s="37">
        <f>J39:J82+K39:K82+L39:L82</f>
        <v>346.7</v>
      </c>
      <c r="V39" s="37">
        <f t="shared" si="0"/>
        <v>2969.3</v>
      </c>
      <c r="W39" s="71">
        <v>826.2</v>
      </c>
      <c r="X39" s="79"/>
      <c r="Y39" s="79"/>
      <c r="Z39" s="43"/>
      <c r="AA39" s="105" t="s">
        <v>45</v>
      </c>
      <c r="AB39" s="106" t="s">
        <v>46</v>
      </c>
      <c r="AC39" s="37" t="s">
        <v>49</v>
      </c>
      <c r="AD39" s="37" t="s">
        <v>50</v>
      </c>
      <c r="AE39" s="106" t="s">
        <v>42</v>
      </c>
      <c r="AF39" s="38"/>
      <c r="AG39" s="38"/>
      <c r="AH39" s="37">
        <v>0</v>
      </c>
      <c r="AI39" s="38">
        <v>737</v>
      </c>
      <c r="AJ39" s="38" t="s">
        <v>84</v>
      </c>
      <c r="AK39" s="38" t="s">
        <v>78</v>
      </c>
      <c r="AL39" s="38" t="s">
        <v>79</v>
      </c>
      <c r="AM39" s="38"/>
      <c r="AN39" s="38" t="s">
        <v>128</v>
      </c>
      <c r="AO39" s="49">
        <v>220</v>
      </c>
      <c r="AP39" s="49">
        <v>102</v>
      </c>
      <c r="AQ39" s="49">
        <v>75</v>
      </c>
      <c r="AR39" s="49"/>
      <c r="AS39" s="49">
        <v>1391</v>
      </c>
      <c r="AT39" s="49"/>
      <c r="AU39" s="49"/>
      <c r="AV39" s="99">
        <f>AO39:AO82+AP39:AP82+AQ39:AQ82+AR39:AR82+AS39:AS82+AT39:AT82+AU39:AU82</f>
        <v>1788</v>
      </c>
      <c r="AW39" s="38">
        <v>112</v>
      </c>
      <c r="AX39" s="4" t="s">
        <v>38</v>
      </c>
      <c r="AY39" s="4" t="s">
        <v>50</v>
      </c>
      <c r="AZ39" s="4" t="s">
        <v>99</v>
      </c>
    </row>
    <row r="40" spans="1:52" ht="12" customHeight="1">
      <c r="A40" s="9">
        <f t="shared" si="1"/>
        <v>34</v>
      </c>
      <c r="B40" s="10" t="s">
        <v>8</v>
      </c>
      <c r="C40" s="11">
        <v>13</v>
      </c>
      <c r="D40" s="11" t="s">
        <v>115</v>
      </c>
      <c r="E40" s="12">
        <v>1965</v>
      </c>
      <c r="F40" s="10">
        <v>4</v>
      </c>
      <c r="G40" s="10">
        <v>2</v>
      </c>
      <c r="H40" s="10">
        <v>32</v>
      </c>
      <c r="I40" s="10">
        <v>0</v>
      </c>
      <c r="J40" s="38">
        <v>96</v>
      </c>
      <c r="K40" s="4">
        <v>0</v>
      </c>
      <c r="L40" s="4">
        <v>0</v>
      </c>
      <c r="M40" s="48">
        <v>338.3</v>
      </c>
      <c r="N40" s="12">
        <v>338.3</v>
      </c>
      <c r="O40" s="7">
        <v>0</v>
      </c>
      <c r="P40" s="7">
        <v>0</v>
      </c>
      <c r="Q40" s="7">
        <v>0</v>
      </c>
      <c r="R40" s="90">
        <v>1269.8</v>
      </c>
      <c r="S40" s="38">
        <v>41.4</v>
      </c>
      <c r="T40" s="37">
        <f>R40:R82+S40:S82</f>
        <v>1311.2</v>
      </c>
      <c r="U40" s="37">
        <f>J40:J82+K40:K82+L40:L82</f>
        <v>96</v>
      </c>
      <c r="V40" s="37">
        <f t="shared" si="0"/>
        <v>1745.5</v>
      </c>
      <c r="W40" s="70">
        <v>1267.8</v>
      </c>
      <c r="X40" s="78">
        <v>5876</v>
      </c>
      <c r="Y40" s="78">
        <v>13.1</v>
      </c>
      <c r="Z40" s="44"/>
      <c r="AA40" s="105" t="s">
        <v>45</v>
      </c>
      <c r="AB40" s="37" t="s">
        <v>46</v>
      </c>
      <c r="AC40" s="37" t="s">
        <v>49</v>
      </c>
      <c r="AD40" s="37" t="s">
        <v>50</v>
      </c>
      <c r="AE40" s="106" t="s">
        <v>42</v>
      </c>
      <c r="AF40" s="38"/>
      <c r="AG40" s="38">
        <v>632.5</v>
      </c>
      <c r="AH40" s="37">
        <v>0</v>
      </c>
      <c r="AI40" s="38"/>
      <c r="AJ40" s="38" t="s">
        <v>84</v>
      </c>
      <c r="AK40" s="38" t="s">
        <v>78</v>
      </c>
      <c r="AL40" s="38" t="s">
        <v>80</v>
      </c>
      <c r="AM40" s="38">
        <v>2093</v>
      </c>
      <c r="AN40" s="38" t="s">
        <v>115</v>
      </c>
      <c r="AO40" s="49">
        <v>120</v>
      </c>
      <c r="AP40" s="49">
        <v>300.4</v>
      </c>
      <c r="AQ40" s="49">
        <v>13</v>
      </c>
      <c r="AR40" s="49"/>
      <c r="AS40" s="49">
        <v>1034</v>
      </c>
      <c r="AT40" s="49">
        <v>64</v>
      </c>
      <c r="AU40" s="49">
        <v>113</v>
      </c>
      <c r="AV40" s="99">
        <f>AO40:AO82+AP40:AP82+AQ40:AQ82+AR40:AR82+AS40:AS82+AT40:AT82+AU40:AU82</f>
        <v>1644.4</v>
      </c>
      <c r="AW40" s="38">
        <v>30</v>
      </c>
      <c r="AX40" s="4" t="s">
        <v>38</v>
      </c>
      <c r="AY40" s="4" t="s">
        <v>50</v>
      </c>
      <c r="AZ40" s="4" t="s">
        <v>99</v>
      </c>
    </row>
    <row r="41" spans="1:52" ht="11.25" customHeight="1">
      <c r="A41" s="9">
        <f t="shared" si="1"/>
        <v>35</v>
      </c>
      <c r="B41" s="10" t="s">
        <v>9</v>
      </c>
      <c r="C41" s="11">
        <v>3</v>
      </c>
      <c r="D41" s="11" t="s">
        <v>115</v>
      </c>
      <c r="E41" s="12">
        <v>1968</v>
      </c>
      <c r="F41" s="10">
        <v>2</v>
      </c>
      <c r="G41" s="10">
        <v>3</v>
      </c>
      <c r="H41" s="10">
        <v>20</v>
      </c>
      <c r="I41" s="10">
        <v>0</v>
      </c>
      <c r="J41" s="38">
        <v>95</v>
      </c>
      <c r="K41" s="4">
        <v>0</v>
      </c>
      <c r="L41" s="4">
        <v>0</v>
      </c>
      <c r="M41" s="48">
        <v>264.9</v>
      </c>
      <c r="N41" s="12">
        <v>264.9</v>
      </c>
      <c r="O41" s="7">
        <v>0</v>
      </c>
      <c r="P41" s="7">
        <v>0</v>
      </c>
      <c r="Q41" s="7">
        <v>0</v>
      </c>
      <c r="R41" s="90">
        <v>954.6</v>
      </c>
      <c r="S41" s="38">
        <v>0</v>
      </c>
      <c r="T41" s="37">
        <f>R41:R82+S41:S82</f>
        <v>954.6</v>
      </c>
      <c r="U41" s="37">
        <f>J41:J82+K41:K82+L41:L82</f>
        <v>95</v>
      </c>
      <c r="V41" s="37">
        <f t="shared" si="0"/>
        <v>1314.5</v>
      </c>
      <c r="W41" s="71">
        <v>954.1</v>
      </c>
      <c r="X41" s="81">
        <v>4165</v>
      </c>
      <c r="Y41" s="81"/>
      <c r="Z41" s="43"/>
      <c r="AA41" s="105" t="s">
        <v>45</v>
      </c>
      <c r="AB41" s="106" t="s">
        <v>46</v>
      </c>
      <c r="AC41" s="37" t="s">
        <v>49</v>
      </c>
      <c r="AD41" s="37" t="s">
        <v>50</v>
      </c>
      <c r="AE41" s="106" t="s">
        <v>42</v>
      </c>
      <c r="AF41" s="38"/>
      <c r="AG41" s="38">
        <v>977</v>
      </c>
      <c r="AH41" s="37">
        <v>0</v>
      </c>
      <c r="AI41" s="38"/>
      <c r="AJ41" s="38" t="s">
        <v>84</v>
      </c>
      <c r="AK41" s="38" t="s">
        <v>83</v>
      </c>
      <c r="AL41" s="38" t="s">
        <v>80</v>
      </c>
      <c r="AM41" s="38">
        <v>1542</v>
      </c>
      <c r="AN41" s="38" t="s">
        <v>140</v>
      </c>
      <c r="AO41" s="49">
        <v>374</v>
      </c>
      <c r="AP41" s="49"/>
      <c r="AQ41" s="49">
        <v>96</v>
      </c>
      <c r="AR41" s="49"/>
      <c r="AS41" s="49">
        <v>691.7</v>
      </c>
      <c r="AT41" s="49"/>
      <c r="AU41" s="49">
        <v>20</v>
      </c>
      <c r="AV41" s="99">
        <f>AO41:AO82+AP41:AP82+AQ41:AQ82+AR41:AR82+AS41:AS82+AT41:AT82+AU41:AU82</f>
        <v>1181.7</v>
      </c>
      <c r="AW41" s="38">
        <v>51</v>
      </c>
      <c r="AX41" s="4" t="s">
        <v>38</v>
      </c>
      <c r="AY41" s="4" t="s">
        <v>50</v>
      </c>
      <c r="AZ41" s="4" t="s">
        <v>99</v>
      </c>
    </row>
    <row r="42" spans="1:52" ht="12.75" customHeight="1">
      <c r="A42" s="9">
        <f t="shared" si="1"/>
        <v>36</v>
      </c>
      <c r="B42" s="10" t="s">
        <v>9</v>
      </c>
      <c r="C42" s="11">
        <v>8</v>
      </c>
      <c r="D42" s="11" t="s">
        <v>115</v>
      </c>
      <c r="E42" s="12">
        <v>1963</v>
      </c>
      <c r="F42" s="10">
        <v>2</v>
      </c>
      <c r="G42" s="10">
        <v>2</v>
      </c>
      <c r="H42" s="10">
        <v>8</v>
      </c>
      <c r="I42" s="10">
        <v>0</v>
      </c>
      <c r="J42" s="38">
        <v>54.8</v>
      </c>
      <c r="K42" s="4">
        <v>0</v>
      </c>
      <c r="L42" s="4">
        <v>0</v>
      </c>
      <c r="M42" s="48">
        <v>0</v>
      </c>
      <c r="N42" s="12">
        <v>0</v>
      </c>
      <c r="O42" s="7">
        <v>0</v>
      </c>
      <c r="P42" s="7">
        <v>0</v>
      </c>
      <c r="Q42" s="7">
        <v>0</v>
      </c>
      <c r="R42" s="90">
        <v>476.2</v>
      </c>
      <c r="S42" s="38">
        <v>269.4</v>
      </c>
      <c r="T42" s="37">
        <f>R42:R82+S42:S82</f>
        <v>745.5999999999999</v>
      </c>
      <c r="U42" s="37">
        <f>J42:J82+K42:K82+L42:L82</f>
        <v>54.8</v>
      </c>
      <c r="V42" s="37">
        <f t="shared" si="0"/>
        <v>800.4</v>
      </c>
      <c r="W42" s="71">
        <v>747.1</v>
      </c>
      <c r="X42" s="82">
        <v>4094</v>
      </c>
      <c r="Y42" s="82">
        <v>7.73</v>
      </c>
      <c r="Z42" s="44"/>
      <c r="AA42" s="105" t="s">
        <v>45</v>
      </c>
      <c r="AB42" s="106" t="s">
        <v>46</v>
      </c>
      <c r="AC42" s="37" t="s">
        <v>49</v>
      </c>
      <c r="AD42" s="37" t="s">
        <v>50</v>
      </c>
      <c r="AE42" s="106" t="s">
        <v>42</v>
      </c>
      <c r="AF42" s="38"/>
      <c r="AG42" s="38">
        <v>746.7</v>
      </c>
      <c r="AH42" s="37">
        <v>0</v>
      </c>
      <c r="AI42" s="38"/>
      <c r="AJ42" s="38" t="s">
        <v>89</v>
      </c>
      <c r="AK42" s="38" t="s">
        <v>78</v>
      </c>
      <c r="AL42" s="38" t="s">
        <v>80</v>
      </c>
      <c r="AM42" s="38">
        <v>1919</v>
      </c>
      <c r="AN42" s="38" t="s">
        <v>141</v>
      </c>
      <c r="AO42" s="10"/>
      <c r="AP42" s="10">
        <v>10</v>
      </c>
      <c r="AQ42" s="10">
        <v>102.5</v>
      </c>
      <c r="AR42" s="10"/>
      <c r="AS42" s="10">
        <v>1124.5</v>
      </c>
      <c r="AT42" s="10">
        <v>60</v>
      </c>
      <c r="AU42" s="10"/>
      <c r="AV42" s="99">
        <f>AO42:AO82+AP42:AP82+AQ42:AQ82+AR42:AR82+AS42:AS82+AT42:AT82+AU42:AU82</f>
        <v>1297</v>
      </c>
      <c r="AW42" s="38">
        <v>34</v>
      </c>
      <c r="AX42" s="4" t="s">
        <v>96</v>
      </c>
      <c r="AY42" s="4" t="s">
        <v>50</v>
      </c>
      <c r="AZ42" s="4" t="s">
        <v>99</v>
      </c>
    </row>
    <row r="43" spans="1:52" ht="12" customHeight="1">
      <c r="A43" s="9">
        <f t="shared" si="1"/>
        <v>37</v>
      </c>
      <c r="B43" s="10" t="s">
        <v>9</v>
      </c>
      <c r="C43" s="11">
        <v>14</v>
      </c>
      <c r="D43" s="11" t="s">
        <v>115</v>
      </c>
      <c r="E43" s="12">
        <v>1954</v>
      </c>
      <c r="F43" s="10">
        <v>2</v>
      </c>
      <c r="G43" s="10">
        <v>3</v>
      </c>
      <c r="H43" s="10">
        <v>11</v>
      </c>
      <c r="I43" s="10">
        <v>0</v>
      </c>
      <c r="J43" s="38">
        <v>117</v>
      </c>
      <c r="K43" s="4">
        <v>0</v>
      </c>
      <c r="L43" s="4">
        <v>0</v>
      </c>
      <c r="M43" s="48">
        <v>0</v>
      </c>
      <c r="N43" s="12">
        <v>0</v>
      </c>
      <c r="O43" s="7">
        <v>0</v>
      </c>
      <c r="P43" s="7">
        <v>0</v>
      </c>
      <c r="Q43" s="7">
        <v>0</v>
      </c>
      <c r="R43" s="90">
        <v>608.1</v>
      </c>
      <c r="S43" s="38">
        <v>296.7</v>
      </c>
      <c r="T43" s="37">
        <f>R43:R82+S43:S82</f>
        <v>904.8</v>
      </c>
      <c r="U43" s="37">
        <f>J43:J82+K43:K82+L43:L82</f>
        <v>117</v>
      </c>
      <c r="V43" s="37">
        <f t="shared" si="0"/>
        <v>1021.8</v>
      </c>
      <c r="W43" s="71">
        <v>904.6</v>
      </c>
      <c r="X43" s="82">
        <v>4626</v>
      </c>
      <c r="Y43" s="82">
        <v>7</v>
      </c>
      <c r="Z43" s="44"/>
      <c r="AA43" s="105" t="s">
        <v>45</v>
      </c>
      <c r="AB43" s="106" t="s">
        <v>46</v>
      </c>
      <c r="AC43" s="37" t="s">
        <v>49</v>
      </c>
      <c r="AD43" s="37" t="s">
        <v>50</v>
      </c>
      <c r="AE43" s="106" t="s">
        <v>42</v>
      </c>
      <c r="AF43" s="38"/>
      <c r="AG43" s="38">
        <v>932</v>
      </c>
      <c r="AH43" s="37">
        <v>0</v>
      </c>
      <c r="AI43" s="38"/>
      <c r="AJ43" s="38" t="s">
        <v>89</v>
      </c>
      <c r="AK43" s="38" t="s">
        <v>83</v>
      </c>
      <c r="AL43" s="38" t="s">
        <v>80</v>
      </c>
      <c r="AM43" s="38">
        <v>1580</v>
      </c>
      <c r="AN43" s="38" t="s">
        <v>115</v>
      </c>
      <c r="AO43" s="49"/>
      <c r="AP43" s="49"/>
      <c r="AQ43" s="49">
        <v>186</v>
      </c>
      <c r="AR43" s="49"/>
      <c r="AS43" s="49">
        <v>601</v>
      </c>
      <c r="AT43" s="49">
        <v>46.1</v>
      </c>
      <c r="AU43" s="49">
        <v>86</v>
      </c>
      <c r="AV43" s="99">
        <f>AO43:AO82+AP43:AP82+AQ43:AQ82+AR43:AR82+AS43:AS82+AT43:AT82+AU43:AU82</f>
        <v>919.1</v>
      </c>
      <c r="AW43" s="38">
        <v>15</v>
      </c>
      <c r="AX43" s="4" t="s">
        <v>38</v>
      </c>
      <c r="AY43" s="4" t="s">
        <v>50</v>
      </c>
      <c r="AZ43" s="4" t="s">
        <v>99</v>
      </c>
    </row>
    <row r="44" spans="1:52" ht="12" customHeight="1">
      <c r="A44" s="10">
        <v>38</v>
      </c>
      <c r="B44" s="10" t="s">
        <v>9</v>
      </c>
      <c r="C44" s="11">
        <v>16</v>
      </c>
      <c r="D44" s="11" t="s">
        <v>115</v>
      </c>
      <c r="E44" s="12">
        <v>1954</v>
      </c>
      <c r="F44" s="10">
        <v>2</v>
      </c>
      <c r="G44" s="10">
        <v>2</v>
      </c>
      <c r="H44" s="10">
        <v>12</v>
      </c>
      <c r="I44" s="10">
        <v>0</v>
      </c>
      <c r="J44" s="38">
        <v>74</v>
      </c>
      <c r="K44" s="4">
        <v>0</v>
      </c>
      <c r="L44" s="4">
        <v>0</v>
      </c>
      <c r="M44" s="48">
        <v>246.2</v>
      </c>
      <c r="N44" s="12">
        <v>246.2</v>
      </c>
      <c r="O44" s="7">
        <v>0</v>
      </c>
      <c r="P44" s="7">
        <v>0</v>
      </c>
      <c r="Q44" s="7">
        <v>0</v>
      </c>
      <c r="R44" s="90">
        <v>595.1</v>
      </c>
      <c r="S44" s="38"/>
      <c r="T44" s="37">
        <f>R44:R82+S44:S82</f>
        <v>595.1</v>
      </c>
      <c r="U44" s="37">
        <f>J44:J82+K44:K82+L44:L82</f>
        <v>74</v>
      </c>
      <c r="V44" s="37">
        <f t="shared" si="0"/>
        <v>915.3</v>
      </c>
      <c r="W44" s="71">
        <v>591.7</v>
      </c>
      <c r="X44" s="82">
        <v>3807</v>
      </c>
      <c r="Y44" s="82">
        <v>9.7</v>
      </c>
      <c r="Z44" s="44"/>
      <c r="AA44" s="105" t="s">
        <v>45</v>
      </c>
      <c r="AB44" s="106" t="s">
        <v>46</v>
      </c>
      <c r="AC44" s="37" t="s">
        <v>49</v>
      </c>
      <c r="AD44" s="37" t="s">
        <v>50</v>
      </c>
      <c r="AE44" s="106" t="s">
        <v>42</v>
      </c>
      <c r="AF44" s="38"/>
      <c r="AG44" s="38">
        <v>932</v>
      </c>
      <c r="AH44" s="37">
        <v>0</v>
      </c>
      <c r="AI44" s="38"/>
      <c r="AJ44" s="38" t="s">
        <v>89</v>
      </c>
      <c r="AK44" s="38" t="s">
        <v>83</v>
      </c>
      <c r="AL44" s="38" t="s">
        <v>80</v>
      </c>
      <c r="AM44" s="38">
        <v>1235</v>
      </c>
      <c r="AN44" s="38" t="s">
        <v>142</v>
      </c>
      <c r="AO44" s="49"/>
      <c r="AP44" s="49"/>
      <c r="AQ44" s="49">
        <v>75.3</v>
      </c>
      <c r="AR44" s="49"/>
      <c r="AS44" s="49">
        <v>710.8</v>
      </c>
      <c r="AT44" s="49"/>
      <c r="AU44" s="49"/>
      <c r="AV44" s="99">
        <f>AO44:AO82+AP44:AP82+AQ44:AQ82+AR44:AR82+AS44:AS82+AT44:AT82+AU44:AU82</f>
        <v>786.0999999999999</v>
      </c>
      <c r="AW44" s="38">
        <v>20</v>
      </c>
      <c r="AX44" s="4" t="s">
        <v>96</v>
      </c>
      <c r="AY44" s="4" t="s">
        <v>50</v>
      </c>
      <c r="AZ44" s="4" t="s">
        <v>99</v>
      </c>
    </row>
    <row r="45" spans="1:52" ht="12" customHeight="1">
      <c r="A45" s="9">
        <f t="shared" si="1"/>
        <v>39</v>
      </c>
      <c r="B45" s="10" t="s">
        <v>9</v>
      </c>
      <c r="C45" s="11">
        <v>21</v>
      </c>
      <c r="D45" s="11" t="s">
        <v>115</v>
      </c>
      <c r="E45" s="12">
        <v>1961</v>
      </c>
      <c r="F45" s="10">
        <v>3</v>
      </c>
      <c r="G45" s="10">
        <v>2</v>
      </c>
      <c r="H45" s="10">
        <v>55</v>
      </c>
      <c r="I45" s="10">
        <v>0</v>
      </c>
      <c r="J45" s="38">
        <v>60.6</v>
      </c>
      <c r="K45" s="4">
        <v>0</v>
      </c>
      <c r="L45" s="4">
        <v>0</v>
      </c>
      <c r="M45" s="48">
        <v>411.7</v>
      </c>
      <c r="N45" s="12">
        <v>411.7</v>
      </c>
      <c r="O45" s="7">
        <v>0</v>
      </c>
      <c r="P45" s="7">
        <v>0</v>
      </c>
      <c r="Q45" s="7">
        <v>0</v>
      </c>
      <c r="R45" s="90">
        <v>756.9</v>
      </c>
      <c r="S45" s="38">
        <v>110</v>
      </c>
      <c r="T45" s="37">
        <f>R45:R82+S45:S82</f>
        <v>866.9</v>
      </c>
      <c r="U45" s="37">
        <f>J45:J82+K45:K82+L45:L82</f>
        <v>60.6</v>
      </c>
      <c r="V45" s="37">
        <f t="shared" si="0"/>
        <v>1339.2</v>
      </c>
      <c r="W45" s="70">
        <v>1199</v>
      </c>
      <c r="X45" s="82">
        <v>6422</v>
      </c>
      <c r="Y45" s="82">
        <v>11.9</v>
      </c>
      <c r="Z45" s="44"/>
      <c r="AA45" s="105" t="s">
        <v>45</v>
      </c>
      <c r="AB45" s="106" t="s">
        <v>50</v>
      </c>
      <c r="AC45" s="37" t="s">
        <v>49</v>
      </c>
      <c r="AD45" s="37" t="s">
        <v>50</v>
      </c>
      <c r="AE45" s="106" t="s">
        <v>42</v>
      </c>
      <c r="AF45" s="38"/>
      <c r="AG45" s="38">
        <v>758</v>
      </c>
      <c r="AH45" s="37">
        <v>0</v>
      </c>
      <c r="AI45" s="38"/>
      <c r="AJ45" s="38" t="s">
        <v>84</v>
      </c>
      <c r="AK45" s="38" t="s">
        <v>78</v>
      </c>
      <c r="AL45" s="38" t="s">
        <v>80</v>
      </c>
      <c r="AM45" s="38">
        <v>1733</v>
      </c>
      <c r="AN45" s="38" t="s">
        <v>143</v>
      </c>
      <c r="AO45" s="49">
        <v>326</v>
      </c>
      <c r="AP45" s="49"/>
      <c r="AQ45" s="49">
        <v>85</v>
      </c>
      <c r="AR45" s="49"/>
      <c r="AS45" s="49">
        <v>837.4</v>
      </c>
      <c r="AT45" s="49"/>
      <c r="AU45" s="49"/>
      <c r="AV45" s="99">
        <f>AO45:AO82+AP45:AP82+AQ45:AQ82+AR45:AR82+AS45:AS82+AT45:AT82+AU45:AU82</f>
        <v>1248.4</v>
      </c>
      <c r="AW45" s="38">
        <v>26</v>
      </c>
      <c r="AX45" s="4" t="s">
        <v>96</v>
      </c>
      <c r="AY45" s="4" t="s">
        <v>50</v>
      </c>
      <c r="AZ45" s="4" t="s">
        <v>99</v>
      </c>
    </row>
    <row r="46" spans="1:53" ht="12" customHeight="1">
      <c r="A46" s="9">
        <f t="shared" si="1"/>
        <v>40</v>
      </c>
      <c r="B46" s="10" t="s">
        <v>9</v>
      </c>
      <c r="C46" s="11">
        <v>22</v>
      </c>
      <c r="D46" s="11" t="s">
        <v>115</v>
      </c>
      <c r="E46" s="12">
        <v>1953</v>
      </c>
      <c r="F46" s="10">
        <v>2</v>
      </c>
      <c r="G46" s="10">
        <v>2</v>
      </c>
      <c r="H46" s="10">
        <v>10</v>
      </c>
      <c r="I46" s="10">
        <v>0</v>
      </c>
      <c r="J46" s="38">
        <v>85.2</v>
      </c>
      <c r="K46" s="4">
        <v>0</v>
      </c>
      <c r="L46" s="4">
        <v>0</v>
      </c>
      <c r="M46" s="48">
        <v>0</v>
      </c>
      <c r="N46" s="12">
        <v>0</v>
      </c>
      <c r="O46" s="7">
        <v>0</v>
      </c>
      <c r="P46" s="7">
        <v>0</v>
      </c>
      <c r="Q46" s="7">
        <v>0</v>
      </c>
      <c r="R46" s="90">
        <v>494.5</v>
      </c>
      <c r="S46" s="38">
        <v>141.7</v>
      </c>
      <c r="T46" s="37">
        <f>R46:R82+S46:S82</f>
        <v>636.2</v>
      </c>
      <c r="U46" s="37">
        <f>J46:J82+K46:K82+L46:L82</f>
        <v>85.2</v>
      </c>
      <c r="V46" s="37">
        <f t="shared" si="0"/>
        <v>721.4000000000001</v>
      </c>
      <c r="W46" s="71">
        <v>636.2</v>
      </c>
      <c r="X46" s="81">
        <v>3406</v>
      </c>
      <c r="Y46" s="81">
        <v>7</v>
      </c>
      <c r="Z46" s="43"/>
      <c r="AA46" s="105" t="s">
        <v>45</v>
      </c>
      <c r="AB46" s="106" t="s">
        <v>46</v>
      </c>
      <c r="AC46" s="37" t="s">
        <v>49</v>
      </c>
      <c r="AD46" s="37" t="s">
        <v>50</v>
      </c>
      <c r="AE46" s="106" t="s">
        <v>42</v>
      </c>
      <c r="AF46" s="38"/>
      <c r="AG46" s="38">
        <v>640</v>
      </c>
      <c r="AH46" s="37">
        <v>0</v>
      </c>
      <c r="AI46" s="38"/>
      <c r="AJ46" s="38" t="s">
        <v>89</v>
      </c>
      <c r="AK46" s="38" t="s">
        <v>83</v>
      </c>
      <c r="AL46" s="38" t="s">
        <v>80</v>
      </c>
      <c r="AM46" s="38">
        <v>1735</v>
      </c>
      <c r="AN46" s="38" t="s">
        <v>144</v>
      </c>
      <c r="AO46" s="10"/>
      <c r="AP46" s="10">
        <v>310</v>
      </c>
      <c r="AQ46" s="10">
        <v>103</v>
      </c>
      <c r="AR46" s="10"/>
      <c r="AS46" s="10">
        <v>46</v>
      </c>
      <c r="AT46" s="10">
        <v>1166</v>
      </c>
      <c r="AU46" s="10">
        <v>76</v>
      </c>
      <c r="AV46" s="99">
        <f>AO46:AO82+AP46:AP82+AQ46:AQ82+AR46:AR82+AS46:AS82+AT46:AT82+AU46:AU82</f>
        <v>1701</v>
      </c>
      <c r="AW46" s="38">
        <v>81</v>
      </c>
      <c r="AX46" s="4" t="s">
        <v>96</v>
      </c>
      <c r="AY46" s="4" t="s">
        <v>50</v>
      </c>
      <c r="AZ46" s="4" t="s">
        <v>99</v>
      </c>
      <c r="BA46" s="36"/>
    </row>
    <row r="47" spans="1:52" s="36" customFormat="1" ht="12" customHeight="1">
      <c r="A47" s="54">
        <f t="shared" si="1"/>
        <v>41</v>
      </c>
      <c r="B47" s="38" t="s">
        <v>9</v>
      </c>
      <c r="C47" s="48">
        <v>23</v>
      </c>
      <c r="D47" s="48" t="s">
        <v>115</v>
      </c>
      <c r="E47" s="38">
        <v>1960</v>
      </c>
      <c r="F47" s="38">
        <v>3</v>
      </c>
      <c r="G47" s="38">
        <v>3</v>
      </c>
      <c r="H47" s="38">
        <v>53</v>
      </c>
      <c r="I47" s="38">
        <v>0</v>
      </c>
      <c r="J47" s="38">
        <v>98.4</v>
      </c>
      <c r="K47" s="37">
        <v>0</v>
      </c>
      <c r="L47" s="37">
        <v>0</v>
      </c>
      <c r="M47" s="48">
        <v>402.4</v>
      </c>
      <c r="N47" s="38">
        <v>402.4</v>
      </c>
      <c r="O47" s="37">
        <v>0</v>
      </c>
      <c r="P47" s="37">
        <v>0</v>
      </c>
      <c r="Q47" s="37">
        <v>0</v>
      </c>
      <c r="R47" s="90">
        <v>884.5</v>
      </c>
      <c r="S47" s="38">
        <v>0</v>
      </c>
      <c r="T47" s="37">
        <f>R47:R82+S47:S82</f>
        <v>884.5</v>
      </c>
      <c r="U47" s="37">
        <f>J47:J82+K47:K82+L47:L82</f>
        <v>98.4</v>
      </c>
      <c r="V47" s="37">
        <f t="shared" si="0"/>
        <v>1385.3</v>
      </c>
      <c r="W47" s="70">
        <v>886</v>
      </c>
      <c r="X47" s="82">
        <v>6548</v>
      </c>
      <c r="Y47" s="82">
        <v>12</v>
      </c>
      <c r="Z47" s="109"/>
      <c r="AA47" s="105" t="s">
        <v>45</v>
      </c>
      <c r="AB47" s="106" t="s">
        <v>46</v>
      </c>
      <c r="AC47" s="37" t="s">
        <v>49</v>
      </c>
      <c r="AD47" s="37" t="s">
        <v>50</v>
      </c>
      <c r="AE47" s="106" t="s">
        <v>42</v>
      </c>
      <c r="AF47" s="38"/>
      <c r="AG47" s="38">
        <v>769.4</v>
      </c>
      <c r="AH47" s="37">
        <v>0</v>
      </c>
      <c r="AI47" s="38"/>
      <c r="AJ47" s="38" t="s">
        <v>84</v>
      </c>
      <c r="AK47" s="38" t="s">
        <v>78</v>
      </c>
      <c r="AL47" s="38" t="s">
        <v>80</v>
      </c>
      <c r="AM47" s="38">
        <v>1872</v>
      </c>
      <c r="AN47" s="38" t="s">
        <v>145</v>
      </c>
      <c r="AO47" s="71">
        <v>227</v>
      </c>
      <c r="AQ47" s="71">
        <v>88</v>
      </c>
      <c r="AR47" s="71"/>
      <c r="AS47" s="71">
        <v>1011.3</v>
      </c>
      <c r="AT47" s="71"/>
      <c r="AU47" s="71"/>
      <c r="AV47" s="99">
        <f>AO47:AO82+AP47:AP82+AQ47:AQ82+AR47:AR82+AS47:AS82+AT47:AT82+AU47:AU82</f>
        <v>1326.3</v>
      </c>
      <c r="AW47" s="38">
        <v>18</v>
      </c>
      <c r="AX47" s="37" t="s">
        <v>96</v>
      </c>
      <c r="AY47" s="37" t="s">
        <v>50</v>
      </c>
      <c r="AZ47" s="37" t="s">
        <v>99</v>
      </c>
    </row>
    <row r="48" spans="1:52" ht="12" customHeight="1">
      <c r="A48" s="9">
        <f t="shared" si="1"/>
        <v>42</v>
      </c>
      <c r="B48" s="10" t="s">
        <v>9</v>
      </c>
      <c r="C48" s="11">
        <v>24</v>
      </c>
      <c r="D48" s="11" t="s">
        <v>115</v>
      </c>
      <c r="E48" s="12">
        <v>1953</v>
      </c>
      <c r="F48" s="10">
        <v>2</v>
      </c>
      <c r="G48" s="10">
        <v>2</v>
      </c>
      <c r="H48" s="10">
        <v>12</v>
      </c>
      <c r="I48" s="10">
        <v>0</v>
      </c>
      <c r="J48" s="38">
        <v>82.6</v>
      </c>
      <c r="K48" s="4">
        <v>0</v>
      </c>
      <c r="L48" s="4">
        <v>0</v>
      </c>
      <c r="M48" s="48">
        <v>0</v>
      </c>
      <c r="N48" s="12">
        <v>0</v>
      </c>
      <c r="O48" s="7">
        <v>0</v>
      </c>
      <c r="P48" s="7">
        <v>0</v>
      </c>
      <c r="Q48" s="7">
        <v>0</v>
      </c>
      <c r="R48" s="90">
        <v>619.3</v>
      </c>
      <c r="S48" s="38">
        <v>0</v>
      </c>
      <c r="T48" s="37">
        <f>R48:R82+S48:S82</f>
        <v>619.3</v>
      </c>
      <c r="U48" s="37">
        <f>J48:J82+K48:K82+L48:L82</f>
        <v>82.6</v>
      </c>
      <c r="V48" s="37">
        <f t="shared" si="0"/>
        <v>701.9</v>
      </c>
      <c r="W48" s="71">
        <v>619.3</v>
      </c>
      <c r="X48" s="81">
        <v>3406</v>
      </c>
      <c r="Y48" s="81">
        <v>7</v>
      </c>
      <c r="Z48" s="43"/>
      <c r="AA48" s="105" t="s">
        <v>45</v>
      </c>
      <c r="AB48" s="106" t="s">
        <v>46</v>
      </c>
      <c r="AC48" s="37" t="s">
        <v>49</v>
      </c>
      <c r="AD48" s="37" t="s">
        <v>50</v>
      </c>
      <c r="AE48" s="106" t="s">
        <v>42</v>
      </c>
      <c r="AF48" s="38"/>
      <c r="AG48" s="38">
        <v>686.1</v>
      </c>
      <c r="AH48" s="37">
        <v>0</v>
      </c>
      <c r="AI48" s="38"/>
      <c r="AJ48" s="38" t="s">
        <v>89</v>
      </c>
      <c r="AK48" s="38" t="s">
        <v>83</v>
      </c>
      <c r="AL48" s="38" t="s">
        <v>80</v>
      </c>
      <c r="AM48" s="38">
        <v>1192</v>
      </c>
      <c r="AN48" s="38" t="s">
        <v>147</v>
      </c>
      <c r="AO48" s="49"/>
      <c r="AP48" s="49"/>
      <c r="AQ48" s="49">
        <v>120</v>
      </c>
      <c r="AR48" s="49"/>
      <c r="AS48" s="49">
        <v>393</v>
      </c>
      <c r="AT48" s="49">
        <v>192.4</v>
      </c>
      <c r="AU48" s="49"/>
      <c r="AV48" s="99">
        <f>AO48:AO82+AP48:AP82+AQ48:AQ82+AR48:AR82+AS48:AS82+AT48:AT82+AU48:AU82</f>
        <v>705.4</v>
      </c>
      <c r="AW48" s="38">
        <v>78</v>
      </c>
      <c r="AX48" s="4" t="s">
        <v>96</v>
      </c>
      <c r="AY48" s="4" t="s">
        <v>50</v>
      </c>
      <c r="AZ48" s="4" t="s">
        <v>99</v>
      </c>
    </row>
    <row r="49" spans="1:52" ht="12" customHeight="1">
      <c r="A49" s="9">
        <f t="shared" si="1"/>
        <v>43</v>
      </c>
      <c r="B49" s="10" t="s">
        <v>9</v>
      </c>
      <c r="C49" s="11">
        <v>26</v>
      </c>
      <c r="D49" s="11" t="s">
        <v>115</v>
      </c>
      <c r="E49" s="12">
        <v>1953</v>
      </c>
      <c r="F49" s="10">
        <v>2</v>
      </c>
      <c r="G49" s="10">
        <v>2</v>
      </c>
      <c r="H49" s="10">
        <v>12</v>
      </c>
      <c r="I49" s="10">
        <v>0</v>
      </c>
      <c r="J49" s="38">
        <v>85.2</v>
      </c>
      <c r="K49" s="4">
        <v>0</v>
      </c>
      <c r="L49" s="4">
        <v>0</v>
      </c>
      <c r="M49" s="48">
        <v>0</v>
      </c>
      <c r="N49" s="12">
        <v>0</v>
      </c>
      <c r="O49" s="7">
        <v>0</v>
      </c>
      <c r="P49" s="7">
        <v>0</v>
      </c>
      <c r="Q49" s="7">
        <v>0</v>
      </c>
      <c r="R49" s="90">
        <v>627.5</v>
      </c>
      <c r="S49" s="38">
        <v>0</v>
      </c>
      <c r="T49" s="37">
        <f>R49:R82+S49:S82</f>
        <v>627.5</v>
      </c>
      <c r="U49" s="37">
        <f>J49:J82+K49:K82+L49:L82</f>
        <v>85.2</v>
      </c>
      <c r="V49" s="37">
        <f t="shared" si="0"/>
        <v>712.7</v>
      </c>
      <c r="W49" s="71">
        <v>625.9</v>
      </c>
      <c r="X49" s="82">
        <v>3406</v>
      </c>
      <c r="Y49" s="82">
        <v>7</v>
      </c>
      <c r="Z49" s="44"/>
      <c r="AA49" s="105" t="s">
        <v>45</v>
      </c>
      <c r="AB49" s="106" t="s">
        <v>46</v>
      </c>
      <c r="AC49" s="37" t="s">
        <v>49</v>
      </c>
      <c r="AD49" s="37" t="s">
        <v>50</v>
      </c>
      <c r="AE49" s="106" t="s">
        <v>42</v>
      </c>
      <c r="AF49" s="38"/>
      <c r="AG49" s="38">
        <v>686.1</v>
      </c>
      <c r="AH49" s="37">
        <v>0</v>
      </c>
      <c r="AI49" s="38"/>
      <c r="AJ49" s="38" t="s">
        <v>89</v>
      </c>
      <c r="AK49" s="38" t="s">
        <v>83</v>
      </c>
      <c r="AL49" s="38" t="s">
        <v>80</v>
      </c>
      <c r="AM49" s="38">
        <v>1111</v>
      </c>
      <c r="AN49" s="38" t="s">
        <v>146</v>
      </c>
      <c r="AO49" s="49"/>
      <c r="AP49" s="49"/>
      <c r="AQ49" s="49">
        <v>68</v>
      </c>
      <c r="AR49" s="49"/>
      <c r="AS49" s="49">
        <v>504.4</v>
      </c>
      <c r="AT49" s="49"/>
      <c r="AU49" s="49">
        <v>52</v>
      </c>
      <c r="AV49" s="99">
        <f>AO49:AO82+AP49:AP82+AQ49:AQ82+AR49:AR82+AS49:AS82+AT49:AT82+AU49:AU82</f>
        <v>624.4</v>
      </c>
      <c r="AW49" s="38">
        <v>28</v>
      </c>
      <c r="AX49" s="4" t="s">
        <v>96</v>
      </c>
      <c r="AY49" s="4" t="s">
        <v>50</v>
      </c>
      <c r="AZ49" s="4" t="s">
        <v>99</v>
      </c>
    </row>
    <row r="50" spans="1:52" ht="12" customHeight="1">
      <c r="A50" s="9">
        <f t="shared" si="1"/>
        <v>44</v>
      </c>
      <c r="B50" s="10" t="s">
        <v>9</v>
      </c>
      <c r="C50" s="11">
        <v>27</v>
      </c>
      <c r="D50" s="11" t="s">
        <v>115</v>
      </c>
      <c r="E50" s="12">
        <v>1958</v>
      </c>
      <c r="F50" s="10">
        <v>3</v>
      </c>
      <c r="G50" s="10">
        <v>3</v>
      </c>
      <c r="H50" s="10">
        <v>22</v>
      </c>
      <c r="I50" s="10">
        <v>0</v>
      </c>
      <c r="J50" s="38">
        <v>124.2</v>
      </c>
      <c r="K50" s="4">
        <v>0</v>
      </c>
      <c r="L50" s="4">
        <v>0</v>
      </c>
      <c r="M50" s="48">
        <v>458.5</v>
      </c>
      <c r="N50" s="18">
        <v>458.5</v>
      </c>
      <c r="O50" s="7">
        <v>0</v>
      </c>
      <c r="P50" s="7">
        <v>0</v>
      </c>
      <c r="Q50" s="7">
        <v>0</v>
      </c>
      <c r="R50" s="91">
        <v>1250.65</v>
      </c>
      <c r="S50" s="38">
        <v>183.2</v>
      </c>
      <c r="T50" s="37">
        <f>R50:R82+S50:S82</f>
        <v>1433.8500000000001</v>
      </c>
      <c r="U50" s="37">
        <f>J50:J82+K50:K82+L50:L82</f>
        <v>124.2</v>
      </c>
      <c r="V50" s="37">
        <f t="shared" si="0"/>
        <v>2016.5500000000002</v>
      </c>
      <c r="W50" s="70">
        <v>1419.4</v>
      </c>
      <c r="X50" s="82">
        <v>8736</v>
      </c>
      <c r="Y50" s="82">
        <v>12.5</v>
      </c>
      <c r="Z50" s="44"/>
      <c r="AA50" s="105" t="s">
        <v>45</v>
      </c>
      <c r="AB50" s="106" t="s">
        <v>46</v>
      </c>
      <c r="AC50" s="37" t="s">
        <v>49</v>
      </c>
      <c r="AD50" s="37" t="s">
        <v>50</v>
      </c>
      <c r="AE50" s="106" t="s">
        <v>42</v>
      </c>
      <c r="AF50" s="38"/>
      <c r="AG50" s="38"/>
      <c r="AH50" s="37">
        <v>0</v>
      </c>
      <c r="AI50" s="38">
        <v>1142.8</v>
      </c>
      <c r="AJ50" s="38" t="s">
        <v>84</v>
      </c>
      <c r="AK50" s="38" t="s">
        <v>83</v>
      </c>
      <c r="AL50" s="38" t="s">
        <v>91</v>
      </c>
      <c r="AM50" s="38">
        <v>1660</v>
      </c>
      <c r="AN50" s="38" t="s">
        <v>148</v>
      </c>
      <c r="AO50" s="49">
        <v>245</v>
      </c>
      <c r="AP50" s="49"/>
      <c r="AQ50" s="49">
        <v>114.5</v>
      </c>
      <c r="AR50" s="49"/>
      <c r="AS50" s="49">
        <v>196</v>
      </c>
      <c r="AT50" s="49">
        <v>412.3</v>
      </c>
      <c r="AU50" s="49"/>
      <c r="AV50" s="99">
        <f>AO50:AO82+AP50:AP82+AQ50:AQ82+AR50:AR82+AS50:AS82+AT50:AT82+AU50:AU82</f>
        <v>967.8</v>
      </c>
      <c r="AW50" s="38">
        <v>32</v>
      </c>
      <c r="AX50" s="4" t="s">
        <v>96</v>
      </c>
      <c r="AY50" s="4" t="s">
        <v>50</v>
      </c>
      <c r="AZ50" s="4" t="s">
        <v>99</v>
      </c>
    </row>
    <row r="51" spans="1:52" ht="12" customHeight="1">
      <c r="A51" s="9">
        <f t="shared" si="1"/>
        <v>45</v>
      </c>
      <c r="B51" s="10" t="s">
        <v>11</v>
      </c>
      <c r="C51" s="11">
        <v>1</v>
      </c>
      <c r="D51" s="11" t="s">
        <v>115</v>
      </c>
      <c r="E51" s="12">
        <v>1956</v>
      </c>
      <c r="F51" s="10">
        <v>2</v>
      </c>
      <c r="G51" s="10">
        <v>2</v>
      </c>
      <c r="H51" s="10">
        <v>12</v>
      </c>
      <c r="I51" s="10">
        <v>0</v>
      </c>
      <c r="J51" s="38">
        <v>66.3</v>
      </c>
      <c r="K51" s="4">
        <v>0</v>
      </c>
      <c r="L51" s="4">
        <v>0</v>
      </c>
      <c r="M51" s="48">
        <v>0</v>
      </c>
      <c r="N51" s="12">
        <v>0</v>
      </c>
      <c r="O51" s="7">
        <v>0</v>
      </c>
      <c r="P51" s="7">
        <v>0</v>
      </c>
      <c r="Q51" s="7">
        <v>0</v>
      </c>
      <c r="R51" s="90">
        <v>619</v>
      </c>
      <c r="S51" s="38">
        <v>0</v>
      </c>
      <c r="T51" s="37">
        <f>R51:R82+S51:S82</f>
        <v>619</v>
      </c>
      <c r="U51" s="37">
        <f>J51:J82+K51:K82+L51:L82</f>
        <v>66.3</v>
      </c>
      <c r="V51" s="37">
        <f t="shared" si="0"/>
        <v>685.3</v>
      </c>
      <c r="W51" s="70">
        <v>619</v>
      </c>
      <c r="X51" s="81">
        <v>3460</v>
      </c>
      <c r="Y51" s="81">
        <v>7.7</v>
      </c>
      <c r="Z51" s="43"/>
      <c r="AA51" s="105" t="s">
        <v>45</v>
      </c>
      <c r="AB51" s="106" t="s">
        <v>46</v>
      </c>
      <c r="AC51" s="37" t="s">
        <v>49</v>
      </c>
      <c r="AD51" s="37" t="s">
        <v>50</v>
      </c>
      <c r="AE51" s="106" t="s">
        <v>42</v>
      </c>
      <c r="AF51" s="38"/>
      <c r="AH51" s="37">
        <v>0</v>
      </c>
      <c r="AI51" s="38">
        <v>633.6</v>
      </c>
      <c r="AJ51" s="38" t="s">
        <v>84</v>
      </c>
      <c r="AK51" s="38" t="s">
        <v>83</v>
      </c>
      <c r="AL51" s="38" t="s">
        <v>100</v>
      </c>
      <c r="AM51" s="38">
        <v>1761</v>
      </c>
      <c r="AN51" s="38" t="s">
        <v>149</v>
      </c>
      <c r="AO51" s="49"/>
      <c r="AP51" s="49">
        <v>61.6</v>
      </c>
      <c r="AQ51" s="49">
        <v>75</v>
      </c>
      <c r="AR51" s="49"/>
      <c r="AS51" s="49">
        <v>1175</v>
      </c>
      <c r="AT51" s="49"/>
      <c r="AU51" s="49"/>
      <c r="AV51" s="99">
        <f>AO51:AO82+AP51:AP82+AQ51:AQ82+AR51:AR82+AS51:AS82+AT51:AT82+AU51:AU82</f>
        <v>1311.6</v>
      </c>
      <c r="AW51" s="38">
        <v>46</v>
      </c>
      <c r="AX51" s="4" t="s">
        <v>96</v>
      </c>
      <c r="AY51" s="4" t="s">
        <v>50</v>
      </c>
      <c r="AZ51" s="4" t="s">
        <v>99</v>
      </c>
    </row>
    <row r="52" spans="1:52" ht="12" customHeight="1">
      <c r="A52" s="9">
        <f t="shared" si="1"/>
        <v>46</v>
      </c>
      <c r="B52" s="10" t="s">
        <v>11</v>
      </c>
      <c r="C52" s="11">
        <v>3</v>
      </c>
      <c r="D52" s="11" t="s">
        <v>115</v>
      </c>
      <c r="E52" s="12">
        <v>1956</v>
      </c>
      <c r="F52" s="10">
        <v>2</v>
      </c>
      <c r="G52" s="10">
        <v>1</v>
      </c>
      <c r="H52" s="10">
        <v>22</v>
      </c>
      <c r="I52" s="10">
        <v>0</v>
      </c>
      <c r="J52" s="38">
        <v>14</v>
      </c>
      <c r="K52" s="4">
        <v>131.8</v>
      </c>
      <c r="L52" s="4">
        <v>0</v>
      </c>
      <c r="M52" s="48">
        <v>0</v>
      </c>
      <c r="N52" s="12">
        <v>0</v>
      </c>
      <c r="O52" s="7">
        <v>0</v>
      </c>
      <c r="P52" s="7">
        <v>0</v>
      </c>
      <c r="Q52" s="7">
        <v>0</v>
      </c>
      <c r="R52" s="90">
        <v>517.4</v>
      </c>
      <c r="S52" s="38">
        <v>0</v>
      </c>
      <c r="T52" s="37">
        <f>R52:R82+S52:S82</f>
        <v>517.4</v>
      </c>
      <c r="U52" s="37">
        <f>J52:J82+K52:K82+L52:L82</f>
        <v>145.8</v>
      </c>
      <c r="V52" s="37">
        <f t="shared" si="0"/>
        <v>663.2</v>
      </c>
      <c r="W52" s="71">
        <v>741.1</v>
      </c>
      <c r="X52" s="81">
        <v>3379</v>
      </c>
      <c r="Y52" s="81">
        <v>6.7</v>
      </c>
      <c r="Z52" s="43"/>
      <c r="AA52" s="105" t="s">
        <v>45</v>
      </c>
      <c r="AB52" s="106" t="s">
        <v>46</v>
      </c>
      <c r="AC52" s="37" t="s">
        <v>49</v>
      </c>
      <c r="AD52" s="37" t="s">
        <v>50</v>
      </c>
      <c r="AE52" s="106" t="s">
        <v>42</v>
      </c>
      <c r="AF52" s="38"/>
      <c r="AG52" s="38">
        <v>716.2</v>
      </c>
      <c r="AH52" s="37">
        <v>0</v>
      </c>
      <c r="AI52" s="38"/>
      <c r="AJ52" s="38" t="s">
        <v>89</v>
      </c>
      <c r="AK52" s="38" t="s">
        <v>83</v>
      </c>
      <c r="AL52" s="38" t="s">
        <v>80</v>
      </c>
      <c r="AM52" s="38">
        <v>1461</v>
      </c>
      <c r="AN52" s="38" t="s">
        <v>150</v>
      </c>
      <c r="AO52" s="49"/>
      <c r="AP52" s="49">
        <v>103</v>
      </c>
      <c r="AQ52" s="49">
        <v>83</v>
      </c>
      <c r="AR52" s="49"/>
      <c r="AS52" s="49">
        <v>746.7</v>
      </c>
      <c r="AT52" s="49"/>
      <c r="AU52" s="49"/>
      <c r="AV52" s="99">
        <f>AO52:AO82+AP52:AP82+AQ52:AQ82+AR52:AR82+AS52:AS82+AT52:AT82+AU52:AU82</f>
        <v>932.7</v>
      </c>
      <c r="AW52" s="38">
        <v>27</v>
      </c>
      <c r="AX52" s="4" t="s">
        <v>96</v>
      </c>
      <c r="AY52" s="4" t="s">
        <v>50</v>
      </c>
      <c r="AZ52" s="4" t="s">
        <v>99</v>
      </c>
    </row>
    <row r="53" spans="1:52" ht="12" customHeight="1">
      <c r="A53" s="9">
        <f t="shared" si="1"/>
        <v>47</v>
      </c>
      <c r="B53" s="10" t="s">
        <v>11</v>
      </c>
      <c r="C53" s="11">
        <v>5</v>
      </c>
      <c r="D53" s="11" t="s">
        <v>115</v>
      </c>
      <c r="E53" s="12">
        <v>1963</v>
      </c>
      <c r="F53" s="10">
        <v>2</v>
      </c>
      <c r="G53" s="10">
        <v>2</v>
      </c>
      <c r="H53" s="10">
        <v>8</v>
      </c>
      <c r="I53" s="10">
        <v>0</v>
      </c>
      <c r="J53" s="38">
        <v>39.4</v>
      </c>
      <c r="K53" s="4">
        <v>0</v>
      </c>
      <c r="L53" s="4">
        <v>0</v>
      </c>
      <c r="M53" s="48">
        <v>0</v>
      </c>
      <c r="N53" s="12">
        <v>0</v>
      </c>
      <c r="O53" s="7">
        <v>0</v>
      </c>
      <c r="P53" s="7">
        <v>0</v>
      </c>
      <c r="Q53" s="7">
        <v>0</v>
      </c>
      <c r="R53" s="90">
        <v>398.6</v>
      </c>
      <c r="S53" s="38">
        <v>0</v>
      </c>
      <c r="T53" s="37">
        <f>R53:R82+S53:S82</f>
        <v>398.6</v>
      </c>
      <c r="U53" s="37">
        <f>J53:J82+K53:K82+L53:L82</f>
        <v>39.4</v>
      </c>
      <c r="V53" s="37">
        <f t="shared" si="0"/>
        <v>438</v>
      </c>
      <c r="W53" s="71">
        <v>400.8</v>
      </c>
      <c r="X53" s="82">
        <v>1911</v>
      </c>
      <c r="Y53" s="82">
        <v>6.5</v>
      </c>
      <c r="Z53" s="44"/>
      <c r="AA53" s="105" t="s">
        <v>45</v>
      </c>
      <c r="AB53" s="106" t="s">
        <v>46</v>
      </c>
      <c r="AC53" s="37" t="s">
        <v>49</v>
      </c>
      <c r="AD53" s="37" t="s">
        <v>50</v>
      </c>
      <c r="AE53" s="106" t="s">
        <v>42</v>
      </c>
      <c r="AF53" s="38"/>
      <c r="AG53" s="38">
        <v>414.5</v>
      </c>
      <c r="AH53" s="37">
        <v>0</v>
      </c>
      <c r="AI53" s="38"/>
      <c r="AJ53" s="38" t="s">
        <v>84</v>
      </c>
      <c r="AK53" s="38" t="s">
        <v>78</v>
      </c>
      <c r="AL53" s="38" t="s">
        <v>80</v>
      </c>
      <c r="AM53" s="38">
        <v>1174</v>
      </c>
      <c r="AN53" s="38" t="s">
        <v>151</v>
      </c>
      <c r="AO53" s="49"/>
      <c r="AP53" s="49">
        <v>76.3</v>
      </c>
      <c r="AQ53" s="49">
        <v>61</v>
      </c>
      <c r="AR53" s="49"/>
      <c r="AS53" s="49">
        <v>742.7</v>
      </c>
      <c r="AT53" s="49"/>
      <c r="AU53" s="49"/>
      <c r="AV53" s="99">
        <f>AO53:AO82+AP53:AP82+AQ53:AQ82+AR53:AR82+AS53:AS82+AT53:AT82+AU53:AU82</f>
        <v>880</v>
      </c>
      <c r="AW53" s="38">
        <v>30</v>
      </c>
      <c r="AX53" s="4" t="s">
        <v>96</v>
      </c>
      <c r="AY53" s="4" t="s">
        <v>50</v>
      </c>
      <c r="AZ53" s="4" t="s">
        <v>99</v>
      </c>
    </row>
    <row r="54" spans="1:52" ht="12" customHeight="1">
      <c r="A54" s="9">
        <f t="shared" si="1"/>
        <v>48</v>
      </c>
      <c r="B54" s="10" t="s">
        <v>12</v>
      </c>
      <c r="C54" s="11" t="s">
        <v>13</v>
      </c>
      <c r="D54" s="11" t="s">
        <v>115</v>
      </c>
      <c r="E54" s="12">
        <v>1942</v>
      </c>
      <c r="F54" s="10">
        <v>2</v>
      </c>
      <c r="G54" s="10">
        <v>2</v>
      </c>
      <c r="H54" s="10">
        <v>13</v>
      </c>
      <c r="I54" s="10">
        <v>0</v>
      </c>
      <c r="J54" s="38">
        <v>50.4</v>
      </c>
      <c r="K54" s="4">
        <v>0</v>
      </c>
      <c r="L54" s="4">
        <v>0</v>
      </c>
      <c r="M54" s="48">
        <v>0</v>
      </c>
      <c r="N54" s="12">
        <v>0</v>
      </c>
      <c r="O54" s="7">
        <v>0</v>
      </c>
      <c r="P54" s="7">
        <v>0</v>
      </c>
      <c r="Q54" s="7">
        <v>0</v>
      </c>
      <c r="R54" s="90">
        <v>428.1</v>
      </c>
      <c r="S54" s="38">
        <v>0</v>
      </c>
      <c r="T54" s="37">
        <f>R54:R82+S54:S82</f>
        <v>428.1</v>
      </c>
      <c r="U54" s="37">
        <f>J54:J82+K54:K82+L54:L82</f>
        <v>50.4</v>
      </c>
      <c r="V54" s="37">
        <f t="shared" si="0"/>
        <v>478.5</v>
      </c>
      <c r="W54" s="71">
        <v>452.4</v>
      </c>
      <c r="X54" s="82">
        <v>1990</v>
      </c>
      <c r="Y54" s="82">
        <v>6.5</v>
      </c>
      <c r="Z54" s="44"/>
      <c r="AA54" s="105" t="s">
        <v>45</v>
      </c>
      <c r="AB54" s="37" t="s">
        <v>46</v>
      </c>
      <c r="AC54" s="37" t="s">
        <v>49</v>
      </c>
      <c r="AD54" s="37" t="s">
        <v>50</v>
      </c>
      <c r="AE54" s="106" t="s">
        <v>42</v>
      </c>
      <c r="AF54" s="38"/>
      <c r="AG54" s="38">
        <v>428.7</v>
      </c>
      <c r="AH54" s="37">
        <v>0</v>
      </c>
      <c r="AI54" s="38"/>
      <c r="AJ54" s="38" t="s">
        <v>82</v>
      </c>
      <c r="AK54" s="38" t="s">
        <v>83</v>
      </c>
      <c r="AL54" s="38" t="s">
        <v>80</v>
      </c>
      <c r="AM54" s="38">
        <v>877</v>
      </c>
      <c r="AN54" s="38" t="s">
        <v>115</v>
      </c>
      <c r="AO54" s="49"/>
      <c r="AP54" s="49"/>
      <c r="AQ54" s="49">
        <v>63</v>
      </c>
      <c r="AR54" s="49"/>
      <c r="AS54" s="49">
        <v>507.8</v>
      </c>
      <c r="AT54" s="49"/>
      <c r="AU54" s="49"/>
      <c r="AV54" s="99">
        <f>AO54:AO82+AP54:AP82+AQ54:AQ82+AR54:AR82+AS54:AS82+AT54:AT82+AU54:AU82</f>
        <v>570.8</v>
      </c>
      <c r="AW54" s="38">
        <v>16</v>
      </c>
      <c r="AX54" s="4" t="s">
        <v>96</v>
      </c>
      <c r="AY54" s="4" t="s">
        <v>50</v>
      </c>
      <c r="AZ54" s="4" t="s">
        <v>99</v>
      </c>
    </row>
    <row r="55" spans="1:52" ht="12" customHeight="1">
      <c r="A55" s="9">
        <f t="shared" si="1"/>
        <v>49</v>
      </c>
      <c r="B55" s="10" t="s">
        <v>12</v>
      </c>
      <c r="C55" s="11">
        <v>22</v>
      </c>
      <c r="D55" s="11" t="s">
        <v>115</v>
      </c>
      <c r="E55" s="12">
        <v>1935</v>
      </c>
      <c r="F55" s="10">
        <v>2</v>
      </c>
      <c r="G55" s="10">
        <v>2</v>
      </c>
      <c r="H55" s="10">
        <v>16</v>
      </c>
      <c r="I55" s="10">
        <v>0</v>
      </c>
      <c r="J55" s="38">
        <v>48</v>
      </c>
      <c r="K55" s="4">
        <v>0</v>
      </c>
      <c r="L55" s="4">
        <v>0</v>
      </c>
      <c r="M55" s="48">
        <v>0</v>
      </c>
      <c r="N55" s="12">
        <v>0</v>
      </c>
      <c r="O55" s="7">
        <v>0</v>
      </c>
      <c r="P55" s="7">
        <v>0</v>
      </c>
      <c r="Q55" s="7">
        <v>0</v>
      </c>
      <c r="R55" s="90">
        <v>492.6</v>
      </c>
      <c r="S55" s="38">
        <v>0</v>
      </c>
      <c r="T55" s="37">
        <f>R55:R82+S55:S82</f>
        <v>492.6</v>
      </c>
      <c r="U55" s="37">
        <f>J55:J82+K55:K82+L55:L82</f>
        <v>48</v>
      </c>
      <c r="V55" s="37">
        <f t="shared" si="0"/>
        <v>540.6</v>
      </c>
      <c r="W55" s="71">
        <v>527.6</v>
      </c>
      <c r="X55" s="82">
        <v>2107</v>
      </c>
      <c r="Y55" s="82">
        <v>6.4</v>
      </c>
      <c r="Z55" s="44"/>
      <c r="AA55" s="105" t="s">
        <v>45</v>
      </c>
      <c r="AB55" s="106" t="s">
        <v>46</v>
      </c>
      <c r="AC55" s="37" t="s">
        <v>49</v>
      </c>
      <c r="AD55" s="37" t="s">
        <v>50</v>
      </c>
      <c r="AE55" s="106" t="s">
        <v>42</v>
      </c>
      <c r="AF55" s="38"/>
      <c r="AG55" s="38">
        <v>461.5</v>
      </c>
      <c r="AH55" s="37">
        <v>0</v>
      </c>
      <c r="AI55" s="38"/>
      <c r="AJ55" s="38" t="s">
        <v>82</v>
      </c>
      <c r="AK55" s="38" t="s">
        <v>83</v>
      </c>
      <c r="AL55" s="38" t="s">
        <v>80</v>
      </c>
      <c r="AM55" s="38">
        <v>1113</v>
      </c>
      <c r="AN55" s="38" t="s">
        <v>152</v>
      </c>
      <c r="AO55" s="49"/>
      <c r="AP55" s="49"/>
      <c r="AQ55" s="49">
        <v>68</v>
      </c>
      <c r="AR55" s="49"/>
      <c r="AS55" s="49">
        <v>715.8</v>
      </c>
      <c r="AT55" s="49"/>
      <c r="AU55" s="49"/>
      <c r="AV55" s="99">
        <f>AO55:AO82+AP55:AP82+AQ55:AQ82+AR55:AR82+AS55:AS82+AT55:AT82+AU55:AU82</f>
        <v>783.8</v>
      </c>
      <c r="AW55" s="38">
        <v>27</v>
      </c>
      <c r="AX55" s="4" t="s">
        <v>38</v>
      </c>
      <c r="AY55" s="4" t="s">
        <v>50</v>
      </c>
      <c r="AZ55" s="4" t="s">
        <v>99</v>
      </c>
    </row>
    <row r="56" spans="1:52" ht="12" customHeight="1">
      <c r="A56" s="9">
        <f>A55+1</f>
        <v>50</v>
      </c>
      <c r="B56" s="10" t="s">
        <v>10</v>
      </c>
      <c r="C56" s="11">
        <v>1</v>
      </c>
      <c r="D56" s="11" t="s">
        <v>115</v>
      </c>
      <c r="E56" s="12">
        <v>1964</v>
      </c>
      <c r="F56" s="10">
        <v>4</v>
      </c>
      <c r="G56" s="10">
        <v>3</v>
      </c>
      <c r="H56" s="10">
        <v>48</v>
      </c>
      <c r="I56" s="10">
        <v>0</v>
      </c>
      <c r="J56" s="38">
        <v>182</v>
      </c>
      <c r="K56" s="4">
        <v>0</v>
      </c>
      <c r="L56" s="4">
        <v>0</v>
      </c>
      <c r="M56" s="48">
        <v>579.8</v>
      </c>
      <c r="N56" s="12">
        <v>579.8</v>
      </c>
      <c r="O56" s="7">
        <v>0</v>
      </c>
      <c r="P56" s="7">
        <v>0</v>
      </c>
      <c r="Q56" s="7">
        <v>0</v>
      </c>
      <c r="R56" s="90">
        <v>2047.4</v>
      </c>
      <c r="S56" s="38">
        <v>0</v>
      </c>
      <c r="T56" s="37">
        <f>R56:R82+S56:S82</f>
        <v>2047.4</v>
      </c>
      <c r="U56" s="37">
        <f>J56:J82+K56:K82+L56:L82</f>
        <v>182</v>
      </c>
      <c r="V56" s="37">
        <f t="shared" si="0"/>
        <v>2809.2</v>
      </c>
      <c r="W56" s="70">
        <v>2042.3</v>
      </c>
      <c r="X56" s="82">
        <v>9231</v>
      </c>
      <c r="Y56" s="82">
        <v>14.4</v>
      </c>
      <c r="Z56" s="44"/>
      <c r="AA56" s="105" t="s">
        <v>45</v>
      </c>
      <c r="AB56" s="106" t="s">
        <v>46</v>
      </c>
      <c r="AC56" s="37" t="s">
        <v>49</v>
      </c>
      <c r="AD56" s="37" t="s">
        <v>50</v>
      </c>
      <c r="AE56" s="106" t="s">
        <v>42</v>
      </c>
      <c r="AF56" s="38"/>
      <c r="AG56" s="38"/>
      <c r="AH56" s="37">
        <v>0</v>
      </c>
      <c r="AI56" s="38">
        <v>903.8</v>
      </c>
      <c r="AJ56" s="38" t="s">
        <v>77</v>
      </c>
      <c r="AK56" s="38" t="s">
        <v>78</v>
      </c>
      <c r="AL56" s="38" t="s">
        <v>91</v>
      </c>
      <c r="AM56" s="38">
        <v>1876</v>
      </c>
      <c r="AN56" s="38" t="s">
        <v>153</v>
      </c>
      <c r="AO56" s="49"/>
      <c r="AP56" s="49">
        <v>180</v>
      </c>
      <c r="AQ56" s="49">
        <v>105</v>
      </c>
      <c r="AR56" s="49"/>
      <c r="AS56" s="49">
        <v>950</v>
      </c>
      <c r="AT56" s="49"/>
      <c r="AU56" s="49"/>
      <c r="AV56" s="99">
        <f>AO56:AO82+AP56:AP82+AQ56:AQ82+AR56:AR82+AS56:AS82+AT56:AT82+AU56:AU82</f>
        <v>1235</v>
      </c>
      <c r="AW56" s="38">
        <v>27</v>
      </c>
      <c r="AX56" s="4" t="s">
        <v>38</v>
      </c>
      <c r="AY56" s="4" t="s">
        <v>50</v>
      </c>
      <c r="AZ56" s="4" t="s">
        <v>99</v>
      </c>
    </row>
    <row r="57" spans="1:52" ht="12" customHeight="1">
      <c r="A57" s="9">
        <f t="shared" si="1"/>
        <v>51</v>
      </c>
      <c r="B57" s="10" t="s">
        <v>10</v>
      </c>
      <c r="C57" s="11">
        <v>3</v>
      </c>
      <c r="D57" s="11" t="s">
        <v>115</v>
      </c>
      <c r="E57" s="12">
        <v>1966</v>
      </c>
      <c r="F57" s="10">
        <v>4</v>
      </c>
      <c r="G57" s="10">
        <v>3</v>
      </c>
      <c r="H57" s="10">
        <v>48</v>
      </c>
      <c r="I57" s="10">
        <v>0</v>
      </c>
      <c r="J57" s="38">
        <v>146.8</v>
      </c>
      <c r="K57" s="4">
        <v>0</v>
      </c>
      <c r="L57" s="4">
        <v>0</v>
      </c>
      <c r="M57" s="48">
        <v>562.5</v>
      </c>
      <c r="N57" s="12">
        <v>562.5</v>
      </c>
      <c r="O57" s="7">
        <v>0</v>
      </c>
      <c r="P57" s="7">
        <v>0</v>
      </c>
      <c r="Q57" s="7">
        <v>0</v>
      </c>
      <c r="R57" s="90">
        <v>2019.1</v>
      </c>
      <c r="S57" s="38">
        <v>0</v>
      </c>
      <c r="T57" s="37">
        <f>R57:R82+S57:S82</f>
        <v>2019.1</v>
      </c>
      <c r="U57" s="37">
        <f>J57:J82+K57:K82+L57:L82</f>
        <v>146.8</v>
      </c>
      <c r="V57" s="37">
        <f t="shared" si="0"/>
        <v>2728.3999999999996</v>
      </c>
      <c r="W57" s="70">
        <v>2018.5</v>
      </c>
      <c r="X57" s="74">
        <v>10628</v>
      </c>
      <c r="Y57" s="81">
        <v>15.2</v>
      </c>
      <c r="Z57" s="43"/>
      <c r="AA57" s="105" t="s">
        <v>45</v>
      </c>
      <c r="AB57" s="106" t="s">
        <v>46</v>
      </c>
      <c r="AC57" s="37" t="s">
        <v>49</v>
      </c>
      <c r="AD57" s="37" t="s">
        <v>50</v>
      </c>
      <c r="AE57" s="106" t="s">
        <v>42</v>
      </c>
      <c r="AF57" s="38"/>
      <c r="AG57" s="38"/>
      <c r="AH57" s="37">
        <v>0</v>
      </c>
      <c r="AI57" s="38">
        <v>985.9</v>
      </c>
      <c r="AJ57" s="38" t="s">
        <v>84</v>
      </c>
      <c r="AK57" s="38" t="s">
        <v>78</v>
      </c>
      <c r="AL57" s="38" t="s">
        <v>91</v>
      </c>
      <c r="AM57" s="38">
        <v>2264</v>
      </c>
      <c r="AN57" s="38" t="s">
        <v>154</v>
      </c>
      <c r="AO57" s="49"/>
      <c r="AP57" s="49">
        <v>146.8</v>
      </c>
      <c r="AQ57" s="49">
        <v>107.4</v>
      </c>
      <c r="AR57" s="49"/>
      <c r="AS57" s="49">
        <v>1310.6</v>
      </c>
      <c r="AT57" s="49"/>
      <c r="AU57" s="49"/>
      <c r="AV57" s="99">
        <f>AO57:AO82+AP57:AP82+AQ57:AQ82+AR57:AR82+AS57:AS82+AT57:AT82+AU57:AU82</f>
        <v>1564.8</v>
      </c>
      <c r="AW57" s="38">
        <v>73</v>
      </c>
      <c r="AX57" s="4" t="s">
        <v>38</v>
      </c>
      <c r="AY57" s="4" t="s">
        <v>50</v>
      </c>
      <c r="AZ57" s="4" t="s">
        <v>99</v>
      </c>
    </row>
    <row r="58" spans="1:52" ht="12" customHeight="1">
      <c r="A58" s="9">
        <f t="shared" si="1"/>
        <v>52</v>
      </c>
      <c r="B58" s="10" t="s">
        <v>10</v>
      </c>
      <c r="C58" s="11">
        <v>8</v>
      </c>
      <c r="D58" s="11" t="s">
        <v>115</v>
      </c>
      <c r="E58" s="12">
        <v>1967</v>
      </c>
      <c r="F58" s="10">
        <v>5</v>
      </c>
      <c r="G58" s="10">
        <v>4</v>
      </c>
      <c r="H58" s="10">
        <v>60</v>
      </c>
      <c r="I58" s="10">
        <v>0</v>
      </c>
      <c r="J58" s="38">
        <v>215</v>
      </c>
      <c r="K58" s="4">
        <v>0</v>
      </c>
      <c r="L58" s="4">
        <v>0</v>
      </c>
      <c r="M58" s="48">
        <v>559.4</v>
      </c>
      <c r="N58" s="12">
        <v>559.4</v>
      </c>
      <c r="O58" s="7">
        <v>0</v>
      </c>
      <c r="P58" s="7">
        <v>0</v>
      </c>
      <c r="Q58" s="7">
        <v>0</v>
      </c>
      <c r="R58" s="90">
        <v>2732.9</v>
      </c>
      <c r="S58" s="38">
        <v>0</v>
      </c>
      <c r="T58" s="37">
        <f>R58:R82+S58:S82</f>
        <v>2732.9</v>
      </c>
      <c r="U58" s="37">
        <f>J58:J82+K58:K82+L58:L82</f>
        <v>215</v>
      </c>
      <c r="V58" s="37">
        <f t="shared" si="0"/>
        <v>3507.3</v>
      </c>
      <c r="W58" s="70">
        <v>2735.2</v>
      </c>
      <c r="X58" s="74">
        <v>12075</v>
      </c>
      <c r="Y58" s="75">
        <v>17.5</v>
      </c>
      <c r="Z58" s="43"/>
      <c r="AA58" s="105" t="s">
        <v>45</v>
      </c>
      <c r="AB58" s="106" t="s">
        <v>46</v>
      </c>
      <c r="AC58" s="37" t="s">
        <v>49</v>
      </c>
      <c r="AD58" s="37" t="s">
        <v>50</v>
      </c>
      <c r="AE58" s="106" t="s">
        <v>42</v>
      </c>
      <c r="AF58" s="38"/>
      <c r="AG58" s="38">
        <v>979.8</v>
      </c>
      <c r="AH58" s="37">
        <v>0</v>
      </c>
      <c r="AI58" s="38"/>
      <c r="AJ58" s="38" t="s">
        <v>77</v>
      </c>
      <c r="AK58" s="38" t="s">
        <v>78</v>
      </c>
      <c r="AL58" s="38" t="s">
        <v>80</v>
      </c>
      <c r="AM58" s="38">
        <v>3796</v>
      </c>
      <c r="AN58" s="38" t="s">
        <v>115</v>
      </c>
      <c r="AO58" s="49">
        <v>371</v>
      </c>
      <c r="AP58" s="49"/>
      <c r="AQ58" s="49">
        <v>111.2</v>
      </c>
      <c r="AR58" s="49"/>
      <c r="AS58" s="49">
        <v>1065.8</v>
      </c>
      <c r="AT58" s="100">
        <v>1498</v>
      </c>
      <c r="AU58" s="49">
        <v>60</v>
      </c>
      <c r="AV58" s="99">
        <f>AO58:AO82+AP58:AP82+AQ58:AQ82+AR58:AR82+AS58:AS82+AT58:AT82+AU58:AU82</f>
        <v>3106</v>
      </c>
      <c r="AW58" s="38">
        <v>94</v>
      </c>
      <c r="AX58" s="4" t="s">
        <v>38</v>
      </c>
      <c r="AY58" s="4" t="s">
        <v>50</v>
      </c>
      <c r="AZ58" s="4" t="s">
        <v>99</v>
      </c>
    </row>
    <row r="59" spans="1:52" ht="12" customHeight="1">
      <c r="A59" s="9">
        <v>53</v>
      </c>
      <c r="B59" s="10" t="s">
        <v>25</v>
      </c>
      <c r="C59" s="11">
        <v>9</v>
      </c>
      <c r="D59" s="11" t="s">
        <v>115</v>
      </c>
      <c r="E59" s="12">
        <v>1950</v>
      </c>
      <c r="F59" s="10">
        <v>2</v>
      </c>
      <c r="G59" s="10">
        <v>1</v>
      </c>
      <c r="H59" s="10">
        <v>31</v>
      </c>
      <c r="I59" s="10">
        <v>0</v>
      </c>
      <c r="J59" s="38">
        <v>63.3</v>
      </c>
      <c r="K59" s="4">
        <v>211.7</v>
      </c>
      <c r="L59" s="4">
        <v>0</v>
      </c>
      <c r="M59" s="48">
        <v>0</v>
      </c>
      <c r="N59" s="12">
        <v>0</v>
      </c>
      <c r="O59" s="7">
        <v>0</v>
      </c>
      <c r="P59" s="7">
        <v>0</v>
      </c>
      <c r="Q59" s="7">
        <v>0</v>
      </c>
      <c r="R59" s="90">
        <v>631.7</v>
      </c>
      <c r="S59" s="38">
        <v>0</v>
      </c>
      <c r="T59" s="37">
        <f>R59:R82+S59:S82</f>
        <v>631.7</v>
      </c>
      <c r="U59" s="37">
        <f>J59:J82+K59:K82+L59:L82</f>
        <v>275</v>
      </c>
      <c r="V59" s="37">
        <f t="shared" si="0"/>
        <v>906.7</v>
      </c>
      <c r="W59" s="71">
        <v>855.9</v>
      </c>
      <c r="X59" s="75">
        <v>4139</v>
      </c>
      <c r="Y59" s="83"/>
      <c r="Z59" s="44"/>
      <c r="AA59" s="105" t="s">
        <v>45</v>
      </c>
      <c r="AB59" s="106" t="s">
        <v>46</v>
      </c>
      <c r="AC59" s="37" t="s">
        <v>49</v>
      </c>
      <c r="AD59" s="37" t="s">
        <v>50</v>
      </c>
      <c r="AE59" s="106" t="s">
        <v>42</v>
      </c>
      <c r="AF59" s="38"/>
      <c r="AG59" s="38">
        <v>822</v>
      </c>
      <c r="AH59" s="37">
        <v>0</v>
      </c>
      <c r="AI59" s="38"/>
      <c r="AJ59" s="38" t="s">
        <v>92</v>
      </c>
      <c r="AK59" s="38" t="s">
        <v>83</v>
      </c>
      <c r="AL59" s="38" t="s">
        <v>80</v>
      </c>
      <c r="AM59" s="38">
        <v>2527</v>
      </c>
      <c r="AN59" s="38" t="s">
        <v>155</v>
      </c>
      <c r="AO59" s="10"/>
      <c r="AP59" s="49">
        <v>100.5</v>
      </c>
      <c r="AQ59" s="49">
        <v>98.7</v>
      </c>
      <c r="AR59" s="49"/>
      <c r="AS59" s="49">
        <v>852.9</v>
      </c>
      <c r="AT59" s="49"/>
      <c r="AU59" s="49"/>
      <c r="AV59" s="99">
        <f>AO59:AO82+AP59:AP82+AQ59:AQ82+AR59:AR82+AS59:AS82+AT59:AT82+AU59:AU82</f>
        <v>1052.1</v>
      </c>
      <c r="AW59" s="38">
        <v>23</v>
      </c>
      <c r="AX59" s="4" t="s">
        <v>38</v>
      </c>
      <c r="AY59" s="4" t="s">
        <v>50</v>
      </c>
      <c r="AZ59" s="4" t="s">
        <v>99</v>
      </c>
    </row>
    <row r="60" spans="1:52" ht="12" customHeight="1">
      <c r="A60" s="9">
        <v>54</v>
      </c>
      <c r="B60" s="10" t="s">
        <v>15</v>
      </c>
      <c r="C60" s="11">
        <v>36</v>
      </c>
      <c r="D60" s="11" t="s">
        <v>115</v>
      </c>
      <c r="E60" s="12">
        <v>1977</v>
      </c>
      <c r="F60" s="10">
        <v>5</v>
      </c>
      <c r="G60" s="10">
        <v>8</v>
      </c>
      <c r="H60" s="10">
        <v>117</v>
      </c>
      <c r="I60" s="10">
        <v>0</v>
      </c>
      <c r="J60" s="38">
        <v>570.8</v>
      </c>
      <c r="K60" s="4">
        <v>0</v>
      </c>
      <c r="L60" s="4">
        <v>0</v>
      </c>
      <c r="M60" s="48">
        <v>1161.4</v>
      </c>
      <c r="N60" s="12">
        <v>1161.4</v>
      </c>
      <c r="O60" s="7">
        <v>0</v>
      </c>
      <c r="P60" s="7">
        <v>0</v>
      </c>
      <c r="Q60" s="7">
        <v>0</v>
      </c>
      <c r="R60" s="90">
        <v>5712.7</v>
      </c>
      <c r="S60" s="38">
        <v>60.4</v>
      </c>
      <c r="T60" s="37">
        <f>R60:R82+S60:S82</f>
        <v>5773.099999999999</v>
      </c>
      <c r="U60" s="37">
        <f>J60:J82+K60:K82+L60:L82</f>
        <v>570.8</v>
      </c>
      <c r="V60" s="37">
        <f t="shared" si="0"/>
        <v>7505.299999999999</v>
      </c>
      <c r="W60" s="70">
        <v>5708.9</v>
      </c>
      <c r="X60" s="75">
        <v>25319</v>
      </c>
      <c r="Y60" s="76">
        <v>16.9</v>
      </c>
      <c r="Z60" s="44"/>
      <c r="AA60" s="105" t="s">
        <v>45</v>
      </c>
      <c r="AB60" s="106" t="s">
        <v>46</v>
      </c>
      <c r="AC60" s="37" t="s">
        <v>49</v>
      </c>
      <c r="AD60" s="37" t="s">
        <v>50</v>
      </c>
      <c r="AE60" s="106" t="s">
        <v>42</v>
      </c>
      <c r="AF60" s="38">
        <v>1469.9</v>
      </c>
      <c r="AG60" s="38"/>
      <c r="AH60" s="38"/>
      <c r="AI60" s="38"/>
      <c r="AJ60" s="38" t="s">
        <v>84</v>
      </c>
      <c r="AK60" s="38" t="s">
        <v>78</v>
      </c>
      <c r="AL60" s="38" t="s">
        <v>79</v>
      </c>
      <c r="AM60" s="38">
        <v>7375</v>
      </c>
      <c r="AN60" s="38" t="s">
        <v>115</v>
      </c>
      <c r="AO60" s="49">
        <v>400</v>
      </c>
      <c r="AP60" s="49">
        <v>112</v>
      </c>
      <c r="AQ60" s="49">
        <v>166</v>
      </c>
      <c r="AR60" s="49"/>
      <c r="AS60" s="49">
        <v>2675</v>
      </c>
      <c r="AT60" s="49">
        <v>1986</v>
      </c>
      <c r="AU60" s="49">
        <v>282.4</v>
      </c>
      <c r="AV60" s="99">
        <f>AO60:AO82+AP60:AP82+AQ60:AQ82+AR60:AR82+AS60:AS82+AT60:AT82+AU60:AU82</f>
        <v>5621.4</v>
      </c>
      <c r="AW60" s="38">
        <v>75</v>
      </c>
      <c r="AX60" s="4" t="s">
        <v>38</v>
      </c>
      <c r="AY60" s="4" t="s">
        <v>50</v>
      </c>
      <c r="AZ60" s="4" t="s">
        <v>99</v>
      </c>
    </row>
    <row r="61" spans="1:52" ht="12" customHeight="1">
      <c r="A61" s="9">
        <v>55</v>
      </c>
      <c r="B61" s="10" t="s">
        <v>16</v>
      </c>
      <c r="C61" s="11">
        <v>57</v>
      </c>
      <c r="D61" s="11" t="s">
        <v>115</v>
      </c>
      <c r="E61" s="12">
        <v>1961</v>
      </c>
      <c r="F61" s="10">
        <v>2</v>
      </c>
      <c r="G61" s="10">
        <v>2</v>
      </c>
      <c r="H61" s="10">
        <v>16</v>
      </c>
      <c r="I61" s="10">
        <v>0</v>
      </c>
      <c r="J61" s="38">
        <v>55.9</v>
      </c>
      <c r="K61" s="4">
        <v>0</v>
      </c>
      <c r="L61" s="4">
        <v>0</v>
      </c>
      <c r="M61" s="48">
        <v>295.2</v>
      </c>
      <c r="N61" s="12">
        <v>295.2</v>
      </c>
      <c r="O61" s="7">
        <v>0</v>
      </c>
      <c r="P61" s="7">
        <v>0</v>
      </c>
      <c r="Q61" s="7">
        <v>0</v>
      </c>
      <c r="R61" s="90">
        <v>644.7</v>
      </c>
      <c r="S61" s="38">
        <v>0</v>
      </c>
      <c r="T61" s="37">
        <f>R61:R82+S61:S82</f>
        <v>644.7</v>
      </c>
      <c r="U61" s="37">
        <f>J61:J82+K61:K82+L61:L82</f>
        <v>55.9</v>
      </c>
      <c r="V61" s="37">
        <f t="shared" si="0"/>
        <v>995.8</v>
      </c>
      <c r="W61" s="71">
        <v>644.7</v>
      </c>
      <c r="X61" s="76">
        <v>3300</v>
      </c>
      <c r="Y61" s="76">
        <v>8.1</v>
      </c>
      <c r="Z61" s="43"/>
      <c r="AA61" s="105" t="s">
        <v>45</v>
      </c>
      <c r="AB61" s="106" t="s">
        <v>46</v>
      </c>
      <c r="AC61" s="37" t="s">
        <v>49</v>
      </c>
      <c r="AD61" s="37" t="s">
        <v>50</v>
      </c>
      <c r="AE61" s="106" t="s">
        <v>42</v>
      </c>
      <c r="AF61" s="38"/>
      <c r="AG61" s="38">
        <v>567.4</v>
      </c>
      <c r="AH61" s="38"/>
      <c r="AI61" s="38"/>
      <c r="AJ61" s="38" t="s">
        <v>77</v>
      </c>
      <c r="AK61" s="38" t="s">
        <v>78</v>
      </c>
      <c r="AL61" s="38" t="s">
        <v>80</v>
      </c>
      <c r="AM61" s="38">
        <v>2397</v>
      </c>
      <c r="AN61" s="38" t="s">
        <v>156</v>
      </c>
      <c r="AO61" s="49"/>
      <c r="AP61" s="49"/>
      <c r="AQ61" s="49">
        <v>74.7</v>
      </c>
      <c r="AR61" s="49"/>
      <c r="AS61" s="49">
        <v>1919.9</v>
      </c>
      <c r="AT61" s="49"/>
      <c r="AU61" s="49"/>
      <c r="AV61" s="99">
        <f>AO61:AO82+AP61:AP82+AQ61:AQ82+AR61:AR82+AS61:AS82+AT61:AT82+AU61:AU82</f>
        <v>1994.6000000000001</v>
      </c>
      <c r="AW61" s="38">
        <v>252</v>
      </c>
      <c r="AX61" s="4" t="s">
        <v>38</v>
      </c>
      <c r="AY61" s="4" t="s">
        <v>50</v>
      </c>
      <c r="AZ61" s="4" t="s">
        <v>99</v>
      </c>
    </row>
    <row r="62" spans="1:52" ht="12" customHeight="1">
      <c r="A62" s="9">
        <v>56</v>
      </c>
      <c r="B62" s="10" t="s">
        <v>17</v>
      </c>
      <c r="C62" s="11" t="s">
        <v>18</v>
      </c>
      <c r="D62" s="11" t="s">
        <v>115</v>
      </c>
      <c r="E62" s="12">
        <v>1953</v>
      </c>
      <c r="F62" s="10">
        <v>2</v>
      </c>
      <c r="G62" s="10">
        <v>2</v>
      </c>
      <c r="H62" s="10">
        <v>6</v>
      </c>
      <c r="I62" s="10">
        <v>0</v>
      </c>
      <c r="J62" s="38">
        <v>52</v>
      </c>
      <c r="K62" s="4">
        <v>0</v>
      </c>
      <c r="L62" s="4">
        <v>0</v>
      </c>
      <c r="M62" s="48">
        <v>0</v>
      </c>
      <c r="N62" s="12">
        <v>0</v>
      </c>
      <c r="O62" s="7">
        <v>0</v>
      </c>
      <c r="P62" s="7">
        <v>0</v>
      </c>
      <c r="Q62" s="7">
        <v>0</v>
      </c>
      <c r="R62" s="90">
        <v>290.8</v>
      </c>
      <c r="S62" s="38">
        <v>98.77</v>
      </c>
      <c r="T62" s="37">
        <f>R62:R82+S62:S82</f>
        <v>389.57</v>
      </c>
      <c r="U62" s="37">
        <f>J62:J82+K62:K82+L62:L82</f>
        <v>52</v>
      </c>
      <c r="V62" s="37">
        <f t="shared" si="0"/>
        <v>441.57</v>
      </c>
      <c r="W62" s="71">
        <v>432.5</v>
      </c>
      <c r="X62" s="76">
        <v>1910</v>
      </c>
      <c r="Y62" s="76">
        <v>6.7</v>
      </c>
      <c r="Z62" s="44"/>
      <c r="AA62" s="105" t="s">
        <v>45</v>
      </c>
      <c r="AB62" s="106" t="s">
        <v>46</v>
      </c>
      <c r="AC62" s="37" t="s">
        <v>49</v>
      </c>
      <c r="AD62" s="37" t="s">
        <v>50</v>
      </c>
      <c r="AE62" s="106" t="s">
        <v>42</v>
      </c>
      <c r="AF62" s="38"/>
      <c r="AH62" s="38"/>
      <c r="AI62" s="38">
        <v>402.1</v>
      </c>
      <c r="AJ62" s="38" t="s">
        <v>89</v>
      </c>
      <c r="AK62" s="38" t="s">
        <v>83</v>
      </c>
      <c r="AL62" s="38" t="s">
        <v>80</v>
      </c>
      <c r="AM62" s="38">
        <v>848</v>
      </c>
      <c r="AN62" s="38" t="s">
        <v>157</v>
      </c>
      <c r="AO62" s="10"/>
      <c r="AP62" s="49"/>
      <c r="AQ62" s="49">
        <v>58.9</v>
      </c>
      <c r="AR62" s="49"/>
      <c r="AS62" s="49">
        <v>341.9</v>
      </c>
      <c r="AT62" s="49"/>
      <c r="AU62" s="49">
        <v>162</v>
      </c>
      <c r="AV62" s="99">
        <f>AO62:AO82+AP62:AP82+AQ62:AQ82+AR62:AR82+AS62:AS82+AT62:AT82+AU62:AU82</f>
        <v>562.8</v>
      </c>
      <c r="AW62" s="38">
        <v>30</v>
      </c>
      <c r="AX62" s="4" t="s">
        <v>38</v>
      </c>
      <c r="AY62" s="4" t="s">
        <v>50</v>
      </c>
      <c r="AZ62" s="4" t="s">
        <v>99</v>
      </c>
    </row>
    <row r="63" spans="1:52" ht="12" customHeight="1">
      <c r="A63" s="9">
        <v>57</v>
      </c>
      <c r="B63" s="10" t="s">
        <v>19</v>
      </c>
      <c r="C63" s="11">
        <v>1</v>
      </c>
      <c r="D63" s="11" t="s">
        <v>165</v>
      </c>
      <c r="E63" s="12">
        <v>1989</v>
      </c>
      <c r="F63" s="10">
        <v>3</v>
      </c>
      <c r="G63" s="10">
        <v>3</v>
      </c>
      <c r="H63" s="10">
        <v>29</v>
      </c>
      <c r="I63" s="10">
        <v>0</v>
      </c>
      <c r="J63" s="38">
        <v>135.3</v>
      </c>
      <c r="K63" s="4">
        <v>0</v>
      </c>
      <c r="L63" s="4">
        <v>0</v>
      </c>
      <c r="M63" s="48">
        <v>645.2</v>
      </c>
      <c r="N63" s="12">
        <v>645.2</v>
      </c>
      <c r="O63" s="7">
        <v>0</v>
      </c>
      <c r="P63" s="7">
        <v>0</v>
      </c>
      <c r="Q63" s="7">
        <v>0</v>
      </c>
      <c r="R63" s="90">
        <v>1479.6</v>
      </c>
      <c r="S63" s="38">
        <v>251</v>
      </c>
      <c r="T63" s="37">
        <f>R63:R82+S63:S82</f>
        <v>1730.6</v>
      </c>
      <c r="U63" s="37">
        <f>J63:J82+K63:K82+L63:L82</f>
        <v>135.3</v>
      </c>
      <c r="V63" s="37">
        <f t="shared" si="0"/>
        <v>2511.1</v>
      </c>
      <c r="W63" s="70">
        <v>2356.5</v>
      </c>
      <c r="X63" s="78">
        <v>6983</v>
      </c>
      <c r="Y63" s="84">
        <v>7.9</v>
      </c>
      <c r="Z63" s="44"/>
      <c r="AA63" s="105" t="s">
        <v>45</v>
      </c>
      <c r="AB63" s="106" t="s">
        <v>46</v>
      </c>
      <c r="AC63" s="37" t="s">
        <v>49</v>
      </c>
      <c r="AD63" s="37" t="s">
        <v>50</v>
      </c>
      <c r="AE63" s="106" t="s">
        <v>42</v>
      </c>
      <c r="AF63" s="38">
        <v>930.4</v>
      </c>
      <c r="AG63" s="38"/>
      <c r="AH63" s="38"/>
      <c r="AI63" s="38"/>
      <c r="AJ63" s="38" t="s">
        <v>84</v>
      </c>
      <c r="AK63" s="38" t="s">
        <v>78</v>
      </c>
      <c r="AL63" s="38" t="s">
        <v>79</v>
      </c>
      <c r="AM63" s="38">
        <v>4239</v>
      </c>
      <c r="AN63" s="38" t="s">
        <v>115</v>
      </c>
      <c r="AO63" s="49">
        <v>310</v>
      </c>
      <c r="AP63" s="49">
        <v>129</v>
      </c>
      <c r="AQ63" s="49">
        <v>115</v>
      </c>
      <c r="AR63" s="49"/>
      <c r="AS63" s="49">
        <v>2226.4</v>
      </c>
      <c r="AT63" s="49">
        <v>541</v>
      </c>
      <c r="AU63" s="49"/>
      <c r="AV63" s="99">
        <f>AO63:AO82+AP63:AP82+AQ63:AQ82+AR63:AR82+AS63:AS82+AT63:AT82+AU63:AU82</f>
        <v>3321.4</v>
      </c>
      <c r="AW63" s="38">
        <v>9</v>
      </c>
      <c r="AX63" s="4" t="s">
        <v>96</v>
      </c>
      <c r="AY63" s="4" t="s">
        <v>50</v>
      </c>
      <c r="AZ63" s="4" t="s">
        <v>99</v>
      </c>
    </row>
    <row r="64" spans="1:52" ht="12" customHeight="1">
      <c r="A64" s="9">
        <v>58</v>
      </c>
      <c r="B64" s="10" t="s">
        <v>19</v>
      </c>
      <c r="C64" s="11">
        <v>2</v>
      </c>
      <c r="D64" s="11" t="s">
        <v>115</v>
      </c>
      <c r="E64" s="12">
        <v>1988</v>
      </c>
      <c r="F64" s="10">
        <v>3</v>
      </c>
      <c r="G64" s="10">
        <v>3</v>
      </c>
      <c r="H64" s="10">
        <v>33</v>
      </c>
      <c r="I64" s="10">
        <v>0</v>
      </c>
      <c r="J64" s="38">
        <v>156</v>
      </c>
      <c r="K64" s="4">
        <v>0</v>
      </c>
      <c r="L64" s="4">
        <v>0</v>
      </c>
      <c r="M64" s="48">
        <v>312.9</v>
      </c>
      <c r="N64" s="12">
        <v>312.9</v>
      </c>
      <c r="O64" s="7">
        <v>0</v>
      </c>
      <c r="P64" s="7">
        <v>0</v>
      </c>
      <c r="Q64" s="7">
        <v>0</v>
      </c>
      <c r="R64" s="90">
        <v>1757.5</v>
      </c>
      <c r="S64" s="38">
        <v>0</v>
      </c>
      <c r="T64" s="37">
        <f>R64:R82+S64:S82</f>
        <v>1757.5</v>
      </c>
      <c r="U64" s="37">
        <f>J64:J82+K64:K82+L64:L82</f>
        <v>156</v>
      </c>
      <c r="V64" s="37">
        <f t="shared" si="0"/>
        <v>2226.4</v>
      </c>
      <c r="W64" s="70">
        <v>1732.8</v>
      </c>
      <c r="X64" s="79">
        <v>9196</v>
      </c>
      <c r="Y64" s="84">
        <v>11</v>
      </c>
      <c r="Z64" s="43"/>
      <c r="AA64" s="105" t="s">
        <v>45</v>
      </c>
      <c r="AB64" s="106" t="s">
        <v>46</v>
      </c>
      <c r="AC64" s="37" t="s">
        <v>49</v>
      </c>
      <c r="AD64" s="37" t="s">
        <v>50</v>
      </c>
      <c r="AE64" s="106" t="s">
        <v>42</v>
      </c>
      <c r="AF64" s="48">
        <v>960</v>
      </c>
      <c r="AH64" s="38"/>
      <c r="AI64" s="38"/>
      <c r="AJ64" s="38" t="s">
        <v>84</v>
      </c>
      <c r="AK64" s="38" t="s">
        <v>78</v>
      </c>
      <c r="AL64" s="38" t="s">
        <v>80</v>
      </c>
      <c r="AM64" s="38">
        <v>3985</v>
      </c>
      <c r="AN64" s="38" t="s">
        <v>115</v>
      </c>
      <c r="AO64" s="49">
        <v>403</v>
      </c>
      <c r="AP64" s="49">
        <v>104</v>
      </c>
      <c r="AQ64" s="49">
        <v>165</v>
      </c>
      <c r="AR64" s="49">
        <v>446</v>
      </c>
      <c r="AS64" s="49">
        <v>1928.5</v>
      </c>
      <c r="AT64" s="49">
        <v>105</v>
      </c>
      <c r="AU64" s="49"/>
      <c r="AV64" s="99">
        <f>AO64:AO82+AP64:AP82+AQ64:AQ82+AR64:AR82+AS64:AS82+AT64:AT82+AU64:AU82</f>
        <v>3151.5</v>
      </c>
      <c r="AW64" s="38">
        <v>75</v>
      </c>
      <c r="AX64" s="4" t="s">
        <v>38</v>
      </c>
      <c r="AY64" s="4" t="s">
        <v>94</v>
      </c>
      <c r="AZ64" s="4" t="s">
        <v>99</v>
      </c>
    </row>
    <row r="65" spans="1:52" ht="12" customHeight="1">
      <c r="A65" s="9">
        <v>59</v>
      </c>
      <c r="B65" s="10" t="s">
        <v>19</v>
      </c>
      <c r="C65" s="11">
        <v>3</v>
      </c>
      <c r="D65" s="11" t="s">
        <v>166</v>
      </c>
      <c r="E65" s="12">
        <v>1994</v>
      </c>
      <c r="F65" s="10">
        <v>3</v>
      </c>
      <c r="G65" s="10">
        <v>3</v>
      </c>
      <c r="H65" s="10">
        <v>33</v>
      </c>
      <c r="I65" s="10">
        <v>0</v>
      </c>
      <c r="J65" s="38">
        <v>158.2</v>
      </c>
      <c r="K65" s="4">
        <v>0</v>
      </c>
      <c r="L65" s="4">
        <v>0</v>
      </c>
      <c r="M65" s="48">
        <v>617.9</v>
      </c>
      <c r="N65" s="12">
        <v>617.9</v>
      </c>
      <c r="O65" s="7">
        <v>0</v>
      </c>
      <c r="P65" s="7">
        <v>0</v>
      </c>
      <c r="Q65" s="7">
        <v>0</v>
      </c>
      <c r="R65" s="90">
        <v>1717.9</v>
      </c>
      <c r="S65" s="38">
        <v>0</v>
      </c>
      <c r="T65" s="37">
        <f>R65:R82+S65:S82</f>
        <v>1717.9</v>
      </c>
      <c r="U65" s="37">
        <f>J65:J82+K65:K82+L65:L82</f>
        <v>158.2</v>
      </c>
      <c r="V65" s="37">
        <f t="shared" si="0"/>
        <v>2494</v>
      </c>
      <c r="W65" s="70">
        <v>1717.6</v>
      </c>
      <c r="X65" s="79">
        <v>10308</v>
      </c>
      <c r="Y65" s="79">
        <v>11.7</v>
      </c>
      <c r="Z65" s="43"/>
      <c r="AA65" s="105" t="s">
        <v>45</v>
      </c>
      <c r="AB65" s="106" t="s">
        <v>46</v>
      </c>
      <c r="AC65" s="37" t="s">
        <v>49</v>
      </c>
      <c r="AD65" s="37" t="s">
        <v>50</v>
      </c>
      <c r="AE65" s="106" t="s">
        <v>42</v>
      </c>
      <c r="AF65" s="38">
        <v>905.4</v>
      </c>
      <c r="AG65" s="38"/>
      <c r="AH65" s="38"/>
      <c r="AI65" s="38"/>
      <c r="AJ65" s="38" t="s">
        <v>84</v>
      </c>
      <c r="AK65" s="38" t="s">
        <v>78</v>
      </c>
      <c r="AL65" s="38" t="s">
        <v>79</v>
      </c>
      <c r="AM65" s="38">
        <v>2473</v>
      </c>
      <c r="AN65" s="38" t="s">
        <v>115</v>
      </c>
      <c r="AO65" s="49">
        <v>89</v>
      </c>
      <c r="AP65" s="49">
        <v>124</v>
      </c>
      <c r="AQ65" s="49">
        <v>194</v>
      </c>
      <c r="AR65" s="49"/>
      <c r="AS65" s="49">
        <v>1173.1</v>
      </c>
      <c r="AT65" s="49"/>
      <c r="AU65" s="49"/>
      <c r="AV65" s="99">
        <f>AO65:AO82+AP65:AP82+AQ65:AQ82+AR65:AR82+AS65:AS82+AT65:AT82+AU65:AU82</f>
        <v>1580.1</v>
      </c>
      <c r="AW65" s="38">
        <v>83</v>
      </c>
      <c r="AX65" s="4" t="s">
        <v>38</v>
      </c>
      <c r="AY65" s="4" t="s">
        <v>94</v>
      </c>
      <c r="AZ65" s="4" t="s">
        <v>99</v>
      </c>
    </row>
    <row r="66" spans="1:52" ht="12" customHeight="1">
      <c r="A66" s="9">
        <v>60</v>
      </c>
      <c r="B66" s="10" t="s">
        <v>19</v>
      </c>
      <c r="C66" s="11">
        <v>4</v>
      </c>
      <c r="D66" s="11" t="s">
        <v>167</v>
      </c>
      <c r="E66" s="12">
        <v>1992</v>
      </c>
      <c r="F66" s="10">
        <v>3</v>
      </c>
      <c r="G66" s="10">
        <v>3</v>
      </c>
      <c r="H66" s="10">
        <v>32</v>
      </c>
      <c r="I66" s="10">
        <v>0</v>
      </c>
      <c r="J66" s="38">
        <v>139.2</v>
      </c>
      <c r="K66" s="4">
        <v>0</v>
      </c>
      <c r="L66" s="4">
        <v>0</v>
      </c>
      <c r="M66" s="48">
        <v>614.5</v>
      </c>
      <c r="N66" s="12">
        <v>614.5</v>
      </c>
      <c r="O66" s="7">
        <v>0</v>
      </c>
      <c r="P66" s="7">
        <v>0</v>
      </c>
      <c r="Q66" s="7">
        <v>0</v>
      </c>
      <c r="R66" s="90">
        <v>1615.1</v>
      </c>
      <c r="S66" s="38">
        <v>47.4</v>
      </c>
      <c r="T66" s="37">
        <f>R66:R82+S66:S82</f>
        <v>1662.5</v>
      </c>
      <c r="U66" s="37">
        <f>J66:J82+K66:K82+L66:L82</f>
        <v>139.2</v>
      </c>
      <c r="V66" s="37">
        <f t="shared" si="0"/>
        <v>2416.2000000000003</v>
      </c>
      <c r="W66" s="70">
        <v>1659.8</v>
      </c>
      <c r="X66" s="79">
        <v>9742</v>
      </c>
      <c r="Y66" s="79">
        <v>11.4</v>
      </c>
      <c r="Z66" s="43"/>
      <c r="AA66" s="105" t="s">
        <v>45</v>
      </c>
      <c r="AB66" s="106" t="s">
        <v>46</v>
      </c>
      <c r="AC66" s="37" t="s">
        <v>49</v>
      </c>
      <c r="AD66" s="37" t="s">
        <v>50</v>
      </c>
      <c r="AE66" s="106" t="s">
        <v>42</v>
      </c>
      <c r="AF66" s="38">
        <v>811.3</v>
      </c>
      <c r="AG66" s="38"/>
      <c r="AH66" s="38"/>
      <c r="AI66" s="38"/>
      <c r="AJ66" s="38" t="s">
        <v>84</v>
      </c>
      <c r="AK66" s="38" t="s">
        <v>78</v>
      </c>
      <c r="AL66" s="38" t="s">
        <v>79</v>
      </c>
      <c r="AM66" s="38">
        <v>3874</v>
      </c>
      <c r="AN66" s="38" t="s">
        <v>115</v>
      </c>
      <c r="AO66" s="49">
        <v>809</v>
      </c>
      <c r="AP66" s="49">
        <v>50</v>
      </c>
      <c r="AQ66" s="49">
        <v>123</v>
      </c>
      <c r="AR66" s="49">
        <v>525</v>
      </c>
      <c r="AS66" s="49">
        <v>1566.9</v>
      </c>
      <c r="AT66" s="49"/>
      <c r="AU66" s="49"/>
      <c r="AV66" s="99">
        <f>AO66:AO82+AP66:AP82+AQ66:AQ82+AR66:AR82+AS66:AS82+AT66:AT82+AU66:AU82</f>
        <v>3073.9</v>
      </c>
      <c r="AW66" s="38">
        <v>74</v>
      </c>
      <c r="AX66" s="4" t="s">
        <v>38</v>
      </c>
      <c r="AY66" s="4" t="s">
        <v>94</v>
      </c>
      <c r="AZ66" s="4" t="s">
        <v>99</v>
      </c>
    </row>
    <row r="67" spans="1:52" ht="12" customHeight="1">
      <c r="A67" s="9">
        <f t="shared" si="1"/>
        <v>61</v>
      </c>
      <c r="B67" s="38" t="s">
        <v>19</v>
      </c>
      <c r="C67" s="64">
        <v>5</v>
      </c>
      <c r="D67" s="64" t="s">
        <v>115</v>
      </c>
      <c r="E67" s="62">
        <v>1990</v>
      </c>
      <c r="F67" s="62">
        <v>3</v>
      </c>
      <c r="G67" s="62">
        <v>3</v>
      </c>
      <c r="H67" s="62">
        <v>33</v>
      </c>
      <c r="I67" s="61">
        <v>0</v>
      </c>
      <c r="J67" s="62">
        <v>121.4</v>
      </c>
      <c r="K67" s="65">
        <v>0</v>
      </c>
      <c r="L67" s="65">
        <v>0</v>
      </c>
      <c r="M67" s="63">
        <v>636</v>
      </c>
      <c r="N67" s="63">
        <v>636</v>
      </c>
      <c r="O67" s="37">
        <v>0</v>
      </c>
      <c r="P67" s="37">
        <v>0</v>
      </c>
      <c r="Q67" s="37"/>
      <c r="R67" s="114">
        <v>1630.6</v>
      </c>
      <c r="S67" s="60">
        <v>0</v>
      </c>
      <c r="T67" s="37">
        <f>R67:R82+S67:S82</f>
        <v>1630.6</v>
      </c>
      <c r="U67" s="37">
        <f>J67:J82+K67:K82+L67:L82</f>
        <v>121.4</v>
      </c>
      <c r="V67" s="37">
        <f t="shared" si="0"/>
        <v>2388</v>
      </c>
      <c r="W67" s="96">
        <v>1664.5</v>
      </c>
      <c r="X67" s="79">
        <v>10190</v>
      </c>
      <c r="Y67" s="79">
        <v>11.7</v>
      </c>
      <c r="Z67" s="43"/>
      <c r="AA67" s="51" t="s">
        <v>45</v>
      </c>
      <c r="AB67" s="51" t="s">
        <v>46</v>
      </c>
      <c r="AC67" s="37" t="s">
        <v>49</v>
      </c>
      <c r="AD67" s="37" t="s">
        <v>50</v>
      </c>
      <c r="AE67" s="106" t="s">
        <v>42</v>
      </c>
      <c r="AF67" s="62">
        <v>887.8</v>
      </c>
      <c r="AG67" s="39"/>
      <c r="AH67" s="39"/>
      <c r="AI67" s="39"/>
      <c r="AJ67" s="62" t="s">
        <v>84</v>
      </c>
      <c r="AK67" s="62" t="s">
        <v>78</v>
      </c>
      <c r="AL67" s="62" t="s">
        <v>79</v>
      </c>
      <c r="AM67" s="38">
        <v>4007</v>
      </c>
      <c r="AN67" s="38" t="s">
        <v>115</v>
      </c>
      <c r="AO67" s="101">
        <v>364</v>
      </c>
      <c r="AP67" s="101">
        <v>79</v>
      </c>
      <c r="AQ67" s="101">
        <v>180</v>
      </c>
      <c r="AR67" s="101">
        <v>207</v>
      </c>
      <c r="AS67" s="101">
        <v>2261.5</v>
      </c>
      <c r="AT67" s="101">
        <v>100</v>
      </c>
      <c r="AU67" s="101"/>
      <c r="AV67" s="99">
        <f>AO67:AO82+AP67:AP82+AQ67:AQ82+AR67:AR82+AS67:AS82+AT67:AT82+AU67:AU82</f>
        <v>3191.5</v>
      </c>
      <c r="AW67" s="38">
        <v>74</v>
      </c>
      <c r="AX67" s="4" t="s">
        <v>38</v>
      </c>
      <c r="AY67" s="4" t="s">
        <v>94</v>
      </c>
      <c r="AZ67" s="4" t="s">
        <v>99</v>
      </c>
    </row>
    <row r="68" spans="1:52" s="36" customFormat="1" ht="12" customHeight="1">
      <c r="A68" s="54">
        <f>A67+1</f>
        <v>62</v>
      </c>
      <c r="B68" s="10" t="s">
        <v>19</v>
      </c>
      <c r="C68" s="11">
        <v>6</v>
      </c>
      <c r="D68" s="11" t="s">
        <v>115</v>
      </c>
      <c r="E68" s="12">
        <v>1992</v>
      </c>
      <c r="F68" s="10">
        <v>3</v>
      </c>
      <c r="G68" s="10">
        <v>3</v>
      </c>
      <c r="H68" s="10">
        <v>36</v>
      </c>
      <c r="I68" s="10">
        <v>0</v>
      </c>
      <c r="J68" s="38">
        <v>121.4</v>
      </c>
      <c r="K68" s="4">
        <v>54.9</v>
      </c>
      <c r="L68" s="4">
        <v>0</v>
      </c>
      <c r="M68" s="48">
        <v>466.5</v>
      </c>
      <c r="N68" s="12">
        <v>466.5</v>
      </c>
      <c r="O68" s="7">
        <v>0</v>
      </c>
      <c r="P68" s="7">
        <v>0</v>
      </c>
      <c r="Q68" s="7">
        <v>0</v>
      </c>
      <c r="R68" s="90">
        <v>1269.4</v>
      </c>
      <c r="S68" s="38">
        <v>0</v>
      </c>
      <c r="T68" s="37">
        <f>R68:R82+S68:S82</f>
        <v>1269.4</v>
      </c>
      <c r="U68" s="37">
        <f>J68:J82+K68:K82+L68:L82</f>
        <v>176.3</v>
      </c>
      <c r="V68" s="37">
        <f t="shared" si="0"/>
        <v>1912.2</v>
      </c>
      <c r="W68" s="70">
        <v>1260</v>
      </c>
      <c r="X68" s="85">
        <v>6867</v>
      </c>
      <c r="Y68" s="85">
        <v>11.2</v>
      </c>
      <c r="Z68" s="66"/>
      <c r="AA68" s="105" t="s">
        <v>45</v>
      </c>
      <c r="AB68" s="106" t="s">
        <v>46</v>
      </c>
      <c r="AC68" s="37" t="s">
        <v>49</v>
      </c>
      <c r="AD68" s="37" t="s">
        <v>50</v>
      </c>
      <c r="AE68" s="106" t="s">
        <v>42</v>
      </c>
      <c r="AF68" s="38"/>
      <c r="AG68" s="38">
        <v>814.3</v>
      </c>
      <c r="AH68" s="38"/>
      <c r="AI68" s="38"/>
      <c r="AJ68" s="38" t="s">
        <v>77</v>
      </c>
      <c r="AK68" s="38" t="s">
        <v>78</v>
      </c>
      <c r="AL68" s="38" t="s">
        <v>80</v>
      </c>
      <c r="AM68" s="37">
        <v>2292</v>
      </c>
      <c r="AN68" s="38" t="s">
        <v>115</v>
      </c>
      <c r="AO68" s="49"/>
      <c r="AP68" s="49">
        <v>148.4</v>
      </c>
      <c r="AQ68" s="49">
        <v>97.6</v>
      </c>
      <c r="AR68" s="49"/>
      <c r="AS68" s="49">
        <v>1186.9</v>
      </c>
      <c r="AT68" s="49">
        <v>246</v>
      </c>
      <c r="AU68" s="49"/>
      <c r="AV68" s="99">
        <f>AO68:AO82+AP68:AP82+AQ68:AQ82+AR68:AR82+AS68:AS82+AT68:AT82+AU68:AU82</f>
        <v>1678.9</v>
      </c>
      <c r="AW68" s="37">
        <v>77</v>
      </c>
      <c r="AX68" s="37" t="s">
        <v>38</v>
      </c>
      <c r="AY68" s="37" t="s">
        <v>94</v>
      </c>
      <c r="AZ68" s="37" t="s">
        <v>99</v>
      </c>
    </row>
    <row r="69" spans="1:52" ht="12" customHeight="1">
      <c r="A69" s="9">
        <f>A68+1</f>
        <v>63</v>
      </c>
      <c r="B69" s="10" t="s">
        <v>19</v>
      </c>
      <c r="C69" s="11">
        <v>7</v>
      </c>
      <c r="D69" s="11" t="s">
        <v>167</v>
      </c>
      <c r="E69" s="12">
        <v>2002</v>
      </c>
      <c r="F69" s="10">
        <v>3</v>
      </c>
      <c r="G69" s="10">
        <v>3</v>
      </c>
      <c r="H69" s="10">
        <v>33</v>
      </c>
      <c r="I69" s="10">
        <v>0</v>
      </c>
      <c r="J69" s="38">
        <v>156.3</v>
      </c>
      <c r="K69" s="4">
        <v>0</v>
      </c>
      <c r="L69" s="4">
        <v>0</v>
      </c>
      <c r="M69" s="48">
        <v>632.8</v>
      </c>
      <c r="N69" s="12">
        <v>632.8</v>
      </c>
      <c r="O69" s="7">
        <v>0</v>
      </c>
      <c r="P69" s="7">
        <v>0</v>
      </c>
      <c r="Q69" s="7">
        <v>0</v>
      </c>
      <c r="R69" s="90">
        <v>1688.2</v>
      </c>
      <c r="S69" s="38">
        <v>0</v>
      </c>
      <c r="T69" s="37">
        <f>R69:R82+S69:S82</f>
        <v>1688.2</v>
      </c>
      <c r="U69" s="37">
        <f>J69:J82+K69:K82+L69:L82</f>
        <v>156.3</v>
      </c>
      <c r="V69" s="37">
        <f t="shared" si="0"/>
        <v>2477.3</v>
      </c>
      <c r="W69" s="70">
        <v>1719.1</v>
      </c>
      <c r="X69" s="79">
        <v>9609</v>
      </c>
      <c r="Y69" s="79"/>
      <c r="Z69" s="43"/>
      <c r="AA69" s="105" t="s">
        <v>45</v>
      </c>
      <c r="AB69" s="106" t="s">
        <v>46</v>
      </c>
      <c r="AC69" s="37" t="s">
        <v>49</v>
      </c>
      <c r="AD69" s="37" t="s">
        <v>50</v>
      </c>
      <c r="AE69" s="106" t="s">
        <v>42</v>
      </c>
      <c r="AF69" s="38"/>
      <c r="AG69" s="38">
        <v>1149.8</v>
      </c>
      <c r="AH69" s="38"/>
      <c r="AI69" s="38"/>
      <c r="AJ69" s="38" t="s">
        <v>84</v>
      </c>
      <c r="AK69" s="38" t="s">
        <v>78</v>
      </c>
      <c r="AL69" s="38" t="s">
        <v>80</v>
      </c>
      <c r="AM69" s="38"/>
      <c r="AN69" s="38" t="s">
        <v>115</v>
      </c>
      <c r="AO69" s="10"/>
      <c r="AP69" s="10">
        <v>203.2</v>
      </c>
      <c r="AQ69" s="10">
        <v>121.8</v>
      </c>
      <c r="AR69" s="10"/>
      <c r="AS69" s="10">
        <v>231.7</v>
      </c>
      <c r="AT69" s="10">
        <v>325</v>
      </c>
      <c r="AU69" s="10"/>
      <c r="AV69" s="99">
        <f>AO69:AO82+AP69:AP82+AQ69:AQ82+AR69:AR82+AS69:AS82+AT69:AT82+AU69:AU82</f>
        <v>881.7</v>
      </c>
      <c r="AW69" s="38">
        <v>54</v>
      </c>
      <c r="AX69" s="4" t="s">
        <v>38</v>
      </c>
      <c r="AY69" s="4" t="s">
        <v>94</v>
      </c>
      <c r="AZ69" s="4" t="s">
        <v>99</v>
      </c>
    </row>
    <row r="70" spans="1:52" ht="12" customHeight="1">
      <c r="A70" s="9">
        <f>A69+1</f>
        <v>64</v>
      </c>
      <c r="B70" s="10" t="s">
        <v>19</v>
      </c>
      <c r="C70" s="11" t="s">
        <v>20</v>
      </c>
      <c r="D70" s="11" t="s">
        <v>115</v>
      </c>
      <c r="E70" s="12">
        <v>1994</v>
      </c>
      <c r="F70" s="10">
        <v>3</v>
      </c>
      <c r="G70" s="10">
        <v>3</v>
      </c>
      <c r="H70" s="10">
        <v>33</v>
      </c>
      <c r="I70" s="10">
        <v>0</v>
      </c>
      <c r="J70" s="38">
        <v>94.8</v>
      </c>
      <c r="K70" s="4">
        <v>0</v>
      </c>
      <c r="L70" s="4">
        <v>0</v>
      </c>
      <c r="M70" s="48">
        <v>554.1</v>
      </c>
      <c r="N70" s="12">
        <v>554.1</v>
      </c>
      <c r="O70" s="7">
        <v>0</v>
      </c>
      <c r="P70" s="7">
        <v>0</v>
      </c>
      <c r="Q70" s="7">
        <v>0</v>
      </c>
      <c r="R70" s="90">
        <v>1679.3</v>
      </c>
      <c r="S70" s="38">
        <v>0</v>
      </c>
      <c r="T70" s="37">
        <f>R70:R82+S70:S82</f>
        <v>1679.3</v>
      </c>
      <c r="U70" s="37">
        <f>J70:J82+K70:K82+L70:L82</f>
        <v>94.8</v>
      </c>
      <c r="V70" s="37">
        <f t="shared" si="0"/>
        <v>2328.2</v>
      </c>
      <c r="W70" s="70">
        <v>1681</v>
      </c>
      <c r="X70" s="79">
        <v>10416</v>
      </c>
      <c r="Y70" s="79">
        <v>11.7</v>
      </c>
      <c r="Z70" s="43"/>
      <c r="AA70" s="105" t="s">
        <v>45</v>
      </c>
      <c r="AB70" s="106" t="s">
        <v>46</v>
      </c>
      <c r="AC70" s="37" t="s">
        <v>49</v>
      </c>
      <c r="AD70" s="37" t="s">
        <v>50</v>
      </c>
      <c r="AE70" s="106" t="s">
        <v>42</v>
      </c>
      <c r="AF70" s="38"/>
      <c r="AG70" s="38"/>
      <c r="AH70" s="38"/>
      <c r="AI70" s="38">
        <v>1260</v>
      </c>
      <c r="AJ70" s="38" t="s">
        <v>84</v>
      </c>
      <c r="AK70" s="38" t="s">
        <v>78</v>
      </c>
      <c r="AL70" s="38" t="s">
        <v>79</v>
      </c>
      <c r="AM70" s="38">
        <v>3920</v>
      </c>
      <c r="AN70" s="38" t="s">
        <v>115</v>
      </c>
      <c r="AO70" s="49">
        <v>325</v>
      </c>
      <c r="AP70" s="49">
        <v>87</v>
      </c>
      <c r="AQ70" s="49">
        <v>120</v>
      </c>
      <c r="AR70" s="49">
        <v>467</v>
      </c>
      <c r="AS70" s="49">
        <v>1930.8</v>
      </c>
      <c r="AT70" s="49">
        <v>100</v>
      </c>
      <c r="AU70" s="49"/>
      <c r="AV70" s="99">
        <f>AO70:AO82+AP70:AP82+AQ70:AQ82+AR70:AR82+AS70:AS82+AT70:AT82+AU70:AU82</f>
        <v>3029.8</v>
      </c>
      <c r="AW70" s="38">
        <v>74</v>
      </c>
      <c r="AX70" s="4" t="s">
        <v>38</v>
      </c>
      <c r="AY70" s="4" t="s">
        <v>94</v>
      </c>
      <c r="AZ70" s="4" t="s">
        <v>99</v>
      </c>
    </row>
    <row r="71" spans="1:52" ht="12" customHeight="1">
      <c r="A71" s="9">
        <f>A70+1</f>
        <v>65</v>
      </c>
      <c r="B71" s="10" t="s">
        <v>19</v>
      </c>
      <c r="C71" s="11">
        <v>9</v>
      </c>
      <c r="D71" s="11" t="s">
        <v>168</v>
      </c>
      <c r="E71" s="12">
        <v>1991</v>
      </c>
      <c r="F71" s="10">
        <v>3</v>
      </c>
      <c r="G71" s="10">
        <v>3</v>
      </c>
      <c r="H71" s="10">
        <v>36</v>
      </c>
      <c r="I71" s="10">
        <v>0</v>
      </c>
      <c r="J71" s="38">
        <v>105.6</v>
      </c>
      <c r="K71" s="4">
        <v>54.9</v>
      </c>
      <c r="L71" s="4">
        <v>0</v>
      </c>
      <c r="M71" s="48">
        <v>456.5</v>
      </c>
      <c r="N71" s="12">
        <v>456.5</v>
      </c>
      <c r="O71" s="7">
        <v>0</v>
      </c>
      <c r="P71" s="7">
        <v>0</v>
      </c>
      <c r="Q71" s="7">
        <v>0</v>
      </c>
      <c r="R71" s="90">
        <v>1245.4</v>
      </c>
      <c r="S71" s="38">
        <v>0</v>
      </c>
      <c r="T71" s="37">
        <f>R71:R82+S71:S82</f>
        <v>1245.4</v>
      </c>
      <c r="U71" s="37">
        <f>J71:J82+K71:K82+L71:L82</f>
        <v>160.5</v>
      </c>
      <c r="V71" s="37">
        <f aca="true" t="shared" si="2" ref="V71:V81">J71+K71+L71+M71+R71+S71</f>
        <v>1862.4</v>
      </c>
      <c r="W71" s="70">
        <v>1247.4</v>
      </c>
      <c r="X71" s="79">
        <v>6864</v>
      </c>
      <c r="Y71" s="79">
        <v>11.4</v>
      </c>
      <c r="Z71" s="43"/>
      <c r="AA71" s="105" t="s">
        <v>45</v>
      </c>
      <c r="AB71" s="106" t="s">
        <v>46</v>
      </c>
      <c r="AC71" s="37" t="s">
        <v>49</v>
      </c>
      <c r="AD71" s="37" t="s">
        <v>50</v>
      </c>
      <c r="AE71" s="106" t="s">
        <v>42</v>
      </c>
      <c r="AF71" s="38"/>
      <c r="AG71" s="38">
        <v>810.6</v>
      </c>
      <c r="AH71" s="38"/>
      <c r="AI71" s="38"/>
      <c r="AJ71" s="38" t="s">
        <v>77</v>
      </c>
      <c r="AK71" s="38" t="s">
        <v>78</v>
      </c>
      <c r="AL71" s="38" t="s">
        <v>80</v>
      </c>
      <c r="AM71" s="38">
        <v>2860</v>
      </c>
      <c r="AN71" s="38" t="s">
        <v>115</v>
      </c>
      <c r="AO71" s="49">
        <v>373</v>
      </c>
      <c r="AP71" s="49">
        <v>42.9</v>
      </c>
      <c r="AQ71" s="49">
        <v>97</v>
      </c>
      <c r="AR71" s="49"/>
      <c r="AS71" s="49">
        <v>1500</v>
      </c>
      <c r="AT71" s="49">
        <v>245</v>
      </c>
      <c r="AU71" s="49"/>
      <c r="AV71" s="99">
        <f>AO71:AO82+AP71:AP82+AQ71:AQ82+AR71:AR82+AS71:AS82+AT71:AT82+AU71:AU82</f>
        <v>2257.9</v>
      </c>
      <c r="AW71" s="38">
        <v>77</v>
      </c>
      <c r="AX71" s="4" t="s">
        <v>38</v>
      </c>
      <c r="AY71" s="4" t="s">
        <v>94</v>
      </c>
      <c r="AZ71" s="4" t="s">
        <v>99</v>
      </c>
    </row>
    <row r="72" spans="1:52" ht="12" customHeight="1">
      <c r="A72" s="9">
        <f aca="true" t="shared" si="3" ref="A72:A81">A71+1</f>
        <v>66</v>
      </c>
      <c r="B72" s="10" t="s">
        <v>21</v>
      </c>
      <c r="C72" s="11">
        <v>14</v>
      </c>
      <c r="D72" s="11" t="s">
        <v>115</v>
      </c>
      <c r="E72" s="12">
        <v>1962</v>
      </c>
      <c r="F72" s="10">
        <v>2</v>
      </c>
      <c r="G72" s="10">
        <v>2</v>
      </c>
      <c r="H72" s="10">
        <v>12</v>
      </c>
      <c r="I72" s="10">
        <v>0</v>
      </c>
      <c r="J72" s="38">
        <v>57.1</v>
      </c>
      <c r="K72" s="4">
        <v>0</v>
      </c>
      <c r="L72" s="4">
        <v>0</v>
      </c>
      <c r="M72" s="48">
        <v>0</v>
      </c>
      <c r="N72" s="12">
        <v>0</v>
      </c>
      <c r="O72" s="7">
        <v>0</v>
      </c>
      <c r="P72" s="7">
        <v>0</v>
      </c>
      <c r="Q72" s="7">
        <v>0</v>
      </c>
      <c r="R72" s="90">
        <v>547.4</v>
      </c>
      <c r="S72" s="38">
        <v>0</v>
      </c>
      <c r="T72" s="37">
        <f>R72:R82+S72:S82</f>
        <v>547.4</v>
      </c>
      <c r="U72" s="37">
        <f>J72:J82+K72:K82+L72:L82</f>
        <v>57.1</v>
      </c>
      <c r="V72" s="37">
        <f t="shared" si="2"/>
        <v>604.5</v>
      </c>
      <c r="W72" s="71">
        <v>549.2</v>
      </c>
      <c r="X72" s="79">
        <v>2569</v>
      </c>
      <c r="Y72" s="79">
        <v>6.3</v>
      </c>
      <c r="Z72" s="43"/>
      <c r="AA72" s="105" t="s">
        <v>45</v>
      </c>
      <c r="AB72" s="37" t="s">
        <v>46</v>
      </c>
      <c r="AC72" s="37" t="s">
        <v>49</v>
      </c>
      <c r="AD72" s="37" t="s">
        <v>50</v>
      </c>
      <c r="AE72" s="106" t="s">
        <v>42</v>
      </c>
      <c r="AF72" s="38"/>
      <c r="AG72" s="38">
        <v>579</v>
      </c>
      <c r="AH72" s="38"/>
      <c r="AI72" s="38"/>
      <c r="AJ72" s="38" t="s">
        <v>89</v>
      </c>
      <c r="AK72" s="38" t="s">
        <v>78</v>
      </c>
      <c r="AL72" s="38" t="s">
        <v>88</v>
      </c>
      <c r="AM72" s="38">
        <v>939</v>
      </c>
      <c r="AN72" s="38" t="s">
        <v>158</v>
      </c>
      <c r="AO72" s="49"/>
      <c r="AP72" s="49"/>
      <c r="AQ72" s="49">
        <v>45</v>
      </c>
      <c r="AR72" s="49"/>
      <c r="AS72" s="49">
        <v>486.2</v>
      </c>
      <c r="AT72" s="49"/>
      <c r="AU72" s="49"/>
      <c r="AV72" s="99">
        <f>AO72:AO82+AP72:AP82+AQ72:AQ82+AR72:AR82+AS72:AS82+AT72:AT82+AU72:AU82</f>
        <v>531.2</v>
      </c>
      <c r="AW72" s="38">
        <v>56</v>
      </c>
      <c r="AX72" s="4" t="s">
        <v>38</v>
      </c>
      <c r="AY72" s="4" t="s">
        <v>94</v>
      </c>
      <c r="AZ72" s="4" t="s">
        <v>99</v>
      </c>
    </row>
    <row r="73" spans="1:52" ht="12" customHeight="1">
      <c r="A73" s="9">
        <f t="shared" si="3"/>
        <v>67</v>
      </c>
      <c r="B73" s="10" t="s">
        <v>21</v>
      </c>
      <c r="C73" s="11">
        <v>34</v>
      </c>
      <c r="D73" s="11" t="s">
        <v>115</v>
      </c>
      <c r="E73" s="12">
        <v>1975</v>
      </c>
      <c r="F73" s="10">
        <v>2</v>
      </c>
      <c r="G73" s="10">
        <v>2</v>
      </c>
      <c r="H73" s="10">
        <v>12</v>
      </c>
      <c r="I73" s="10">
        <v>0</v>
      </c>
      <c r="J73" s="61">
        <v>83.1</v>
      </c>
      <c r="K73" s="19">
        <v>0</v>
      </c>
      <c r="L73" s="4">
        <v>0</v>
      </c>
      <c r="M73" s="48">
        <v>299.5</v>
      </c>
      <c r="N73" s="12">
        <v>299.5</v>
      </c>
      <c r="O73" s="7">
        <v>0</v>
      </c>
      <c r="P73" s="7">
        <v>0</v>
      </c>
      <c r="Q73" s="7">
        <v>0</v>
      </c>
      <c r="R73" s="90">
        <v>540.6</v>
      </c>
      <c r="S73" s="38">
        <v>0</v>
      </c>
      <c r="T73" s="37">
        <f>R73:R82+S73:S82</f>
        <v>540.6</v>
      </c>
      <c r="U73" s="37">
        <f>J73:J82+K73:K82+L73:L82</f>
        <v>83.1</v>
      </c>
      <c r="V73" s="37">
        <f t="shared" si="2"/>
        <v>923.2</v>
      </c>
      <c r="W73" s="71">
        <v>540.8</v>
      </c>
      <c r="X73" s="78">
        <v>2820</v>
      </c>
      <c r="Y73" s="78">
        <v>8.2</v>
      </c>
      <c r="Z73" s="44"/>
      <c r="AA73" s="105" t="s">
        <v>45</v>
      </c>
      <c r="AB73" s="37" t="s">
        <v>46</v>
      </c>
      <c r="AC73" s="37" t="s">
        <v>49</v>
      </c>
      <c r="AD73" s="37" t="s">
        <v>50</v>
      </c>
      <c r="AE73" s="106" t="s">
        <v>42</v>
      </c>
      <c r="AF73" s="38"/>
      <c r="AG73" s="38">
        <v>480</v>
      </c>
      <c r="AH73" s="38"/>
      <c r="AI73" s="38"/>
      <c r="AJ73" s="38" t="s">
        <v>77</v>
      </c>
      <c r="AK73" s="38" t="s">
        <v>78</v>
      </c>
      <c r="AL73" s="38" t="s">
        <v>78</v>
      </c>
      <c r="AM73" s="38">
        <v>1217</v>
      </c>
      <c r="AN73" s="38" t="s">
        <v>159</v>
      </c>
      <c r="AO73" s="49"/>
      <c r="AP73" s="49"/>
      <c r="AQ73" s="49">
        <v>72</v>
      </c>
      <c r="AR73" s="49"/>
      <c r="AS73" s="49">
        <v>855.1</v>
      </c>
      <c r="AT73" s="49"/>
      <c r="AU73" s="49"/>
      <c r="AV73" s="99">
        <f>AO73:AO82+AP73:AP82+AQ73:AQ82+AR73:AR82+AS73:AS82+AT73:AT82+AU73:AU82</f>
        <v>927.1</v>
      </c>
      <c r="AW73" s="38">
        <v>24</v>
      </c>
      <c r="AX73" s="4" t="s">
        <v>38</v>
      </c>
      <c r="AY73" s="4" t="s">
        <v>50</v>
      </c>
      <c r="AZ73" s="4" t="s">
        <v>99</v>
      </c>
    </row>
    <row r="74" spans="1:52" ht="12" customHeight="1">
      <c r="A74" s="9">
        <f t="shared" si="3"/>
        <v>68</v>
      </c>
      <c r="B74" s="10" t="s">
        <v>21</v>
      </c>
      <c r="C74" s="11">
        <v>50</v>
      </c>
      <c r="D74" s="11" t="s">
        <v>115</v>
      </c>
      <c r="E74" s="12">
        <v>1967</v>
      </c>
      <c r="F74" s="10">
        <v>2</v>
      </c>
      <c r="G74" s="10">
        <v>2</v>
      </c>
      <c r="H74" s="10">
        <v>13</v>
      </c>
      <c r="I74" s="10">
        <v>0</v>
      </c>
      <c r="J74" s="38">
        <v>50.8</v>
      </c>
      <c r="K74" s="4">
        <v>0</v>
      </c>
      <c r="L74" s="4">
        <v>0</v>
      </c>
      <c r="M74" s="48">
        <v>0</v>
      </c>
      <c r="N74" s="12">
        <v>0</v>
      </c>
      <c r="O74" s="7">
        <v>0</v>
      </c>
      <c r="P74" s="7">
        <v>0</v>
      </c>
      <c r="Q74" s="7">
        <v>0</v>
      </c>
      <c r="R74" s="90">
        <v>496.6</v>
      </c>
      <c r="S74" s="38">
        <v>0</v>
      </c>
      <c r="T74" s="37">
        <f>R74:R82+S74:S82</f>
        <v>496.6</v>
      </c>
      <c r="U74" s="37">
        <f>J74:J82+K74:K82+L74:L82</f>
        <v>50.8</v>
      </c>
      <c r="V74" s="37">
        <f t="shared" si="2"/>
        <v>547.4</v>
      </c>
      <c r="W74" s="71">
        <v>496.5</v>
      </c>
      <c r="X74" s="78"/>
      <c r="Y74" s="78"/>
      <c r="Z74" s="44"/>
      <c r="AA74" s="105" t="s">
        <v>45</v>
      </c>
      <c r="AB74" s="37" t="s">
        <v>46</v>
      </c>
      <c r="AC74" s="37" t="s">
        <v>49</v>
      </c>
      <c r="AD74" s="37" t="s">
        <v>50</v>
      </c>
      <c r="AE74" s="106" t="s">
        <v>42</v>
      </c>
      <c r="AF74" s="38"/>
      <c r="AG74" s="38">
        <v>507.64</v>
      </c>
      <c r="AH74" s="38"/>
      <c r="AI74" s="38"/>
      <c r="AJ74" s="38" t="s">
        <v>84</v>
      </c>
      <c r="AK74" s="38" t="s">
        <v>78</v>
      </c>
      <c r="AL74" s="38" t="s">
        <v>80</v>
      </c>
      <c r="AM74" s="38">
        <v>2441</v>
      </c>
      <c r="AN74" s="38" t="s">
        <v>160</v>
      </c>
      <c r="AO74" s="10"/>
      <c r="AP74" s="10"/>
      <c r="AQ74" s="10">
        <v>71.5</v>
      </c>
      <c r="AR74" s="10"/>
      <c r="AS74" s="10">
        <v>2011.7</v>
      </c>
      <c r="AT74" s="10"/>
      <c r="AU74" s="10"/>
      <c r="AV74" s="99">
        <f>AO74:AO82+AP74:AP82+AQ74:AQ82+AR74:AR82+AS74:AS82+AT74:AT82+AU74:AU82</f>
        <v>2083.2</v>
      </c>
      <c r="AW74" s="38">
        <v>31</v>
      </c>
      <c r="AX74" s="4" t="s">
        <v>38</v>
      </c>
      <c r="AY74" s="4" t="s">
        <v>50</v>
      </c>
      <c r="AZ74" s="4" t="s">
        <v>99</v>
      </c>
    </row>
    <row r="75" spans="1:52" ht="12" customHeight="1">
      <c r="A75" s="9">
        <f t="shared" si="3"/>
        <v>69</v>
      </c>
      <c r="B75" s="10" t="s">
        <v>22</v>
      </c>
      <c r="C75" s="11" t="s">
        <v>20</v>
      </c>
      <c r="D75" s="11" t="s">
        <v>115</v>
      </c>
      <c r="E75" s="12">
        <v>1981</v>
      </c>
      <c r="F75" s="10">
        <v>2</v>
      </c>
      <c r="G75" s="10">
        <v>2</v>
      </c>
      <c r="H75" s="10">
        <v>11</v>
      </c>
      <c r="I75" s="10">
        <v>0</v>
      </c>
      <c r="J75" s="38">
        <v>42.4</v>
      </c>
      <c r="K75" s="4">
        <v>0</v>
      </c>
      <c r="L75" s="4">
        <v>0</v>
      </c>
      <c r="M75" s="48">
        <v>0</v>
      </c>
      <c r="N75" s="12">
        <v>0</v>
      </c>
      <c r="O75" s="7">
        <v>0</v>
      </c>
      <c r="P75" s="7">
        <v>0</v>
      </c>
      <c r="Q75" s="7">
        <v>0</v>
      </c>
      <c r="R75" s="90">
        <v>424.2</v>
      </c>
      <c r="S75" s="38">
        <v>44.4</v>
      </c>
      <c r="T75" s="37">
        <f>R75:R82+S75:S82</f>
        <v>468.59999999999997</v>
      </c>
      <c r="U75" s="37">
        <f>J75:J82+K75:K82+L75:L82</f>
        <v>42.4</v>
      </c>
      <c r="V75" s="37">
        <f t="shared" si="2"/>
        <v>510.99999999999994</v>
      </c>
      <c r="W75" s="71">
        <v>468.6</v>
      </c>
      <c r="X75" s="86">
        <v>2341</v>
      </c>
      <c r="Y75" s="86">
        <v>6.35</v>
      </c>
      <c r="Z75" s="44"/>
      <c r="AA75" s="105" t="s">
        <v>45</v>
      </c>
      <c r="AB75" s="106" t="s">
        <v>46</v>
      </c>
      <c r="AC75" s="37" t="s">
        <v>49</v>
      </c>
      <c r="AD75" s="37" t="s">
        <v>50</v>
      </c>
      <c r="AE75" s="37" t="s">
        <v>42</v>
      </c>
      <c r="AF75" s="38"/>
      <c r="AG75" s="38"/>
      <c r="AH75" s="38"/>
      <c r="AI75" s="38">
        <v>519.9</v>
      </c>
      <c r="AJ75" s="38" t="s">
        <v>84</v>
      </c>
      <c r="AK75" s="38" t="s">
        <v>78</v>
      </c>
      <c r="AL75" s="38" t="s">
        <v>91</v>
      </c>
      <c r="AM75" s="38">
        <v>2158</v>
      </c>
      <c r="AN75" s="38" t="s">
        <v>161</v>
      </c>
      <c r="AO75" s="49"/>
      <c r="AP75" s="49"/>
      <c r="AQ75" s="49">
        <v>64</v>
      </c>
      <c r="AR75" s="49"/>
      <c r="AS75" s="49">
        <v>1725.3</v>
      </c>
      <c r="AT75" s="49"/>
      <c r="AU75" s="49"/>
      <c r="AV75" s="99">
        <f>AO75:AO82+AP75:AP82+AQ75:AQ82+AR75:AR82+AS75:AS82+AT75:AT82+AU75:AU82</f>
        <v>1789.3</v>
      </c>
      <c r="AW75" s="38">
        <v>25</v>
      </c>
      <c r="AX75" s="4" t="s">
        <v>38</v>
      </c>
      <c r="AY75" s="4" t="s">
        <v>50</v>
      </c>
      <c r="AZ75" s="4" t="s">
        <v>99</v>
      </c>
    </row>
    <row r="76" spans="1:52" ht="12" customHeight="1">
      <c r="A76" s="9">
        <f>A75+1</f>
        <v>70</v>
      </c>
      <c r="B76" s="10" t="s">
        <v>22</v>
      </c>
      <c r="C76" s="11">
        <v>8</v>
      </c>
      <c r="D76" s="11" t="s">
        <v>115</v>
      </c>
      <c r="E76" s="12">
        <v>1968</v>
      </c>
      <c r="F76" s="10">
        <v>2</v>
      </c>
      <c r="G76" s="10">
        <v>2</v>
      </c>
      <c r="H76" s="10">
        <v>12</v>
      </c>
      <c r="I76" s="10">
        <v>0</v>
      </c>
      <c r="J76" s="38">
        <v>44</v>
      </c>
      <c r="K76" s="4">
        <v>0</v>
      </c>
      <c r="L76" s="4">
        <v>0</v>
      </c>
      <c r="M76" s="48">
        <v>0</v>
      </c>
      <c r="N76" s="12">
        <v>0</v>
      </c>
      <c r="O76" s="7">
        <v>0</v>
      </c>
      <c r="P76" s="7">
        <v>0</v>
      </c>
      <c r="Q76" s="7">
        <v>0</v>
      </c>
      <c r="R76" s="90">
        <v>491.6</v>
      </c>
      <c r="S76" s="38">
        <v>0</v>
      </c>
      <c r="T76" s="37">
        <f>R76:R82+S76:S82</f>
        <v>491.6</v>
      </c>
      <c r="U76" s="37">
        <f>J76:J82+K76:K82+L76:L82</f>
        <v>44</v>
      </c>
      <c r="V76" s="37">
        <f t="shared" si="2"/>
        <v>535.6</v>
      </c>
      <c r="W76" s="71">
        <v>492.1</v>
      </c>
      <c r="X76" s="86">
        <v>2447</v>
      </c>
      <c r="Y76" s="86">
        <v>6.8</v>
      </c>
      <c r="Z76" s="44"/>
      <c r="AA76" s="105" t="s">
        <v>45</v>
      </c>
      <c r="AB76" s="106" t="s">
        <v>46</v>
      </c>
      <c r="AC76" s="37" t="s">
        <v>49</v>
      </c>
      <c r="AD76" s="37" t="s">
        <v>50</v>
      </c>
      <c r="AE76" s="37" t="s">
        <v>42</v>
      </c>
      <c r="AF76" s="38"/>
      <c r="AG76" s="38">
        <v>505.5</v>
      </c>
      <c r="AH76" s="38"/>
      <c r="AI76" s="38"/>
      <c r="AJ76" s="38" t="s">
        <v>84</v>
      </c>
      <c r="AK76" s="38" t="s">
        <v>78</v>
      </c>
      <c r="AL76" s="38" t="s">
        <v>80</v>
      </c>
      <c r="AM76" s="38">
        <v>2299</v>
      </c>
      <c r="AN76" s="38" t="s">
        <v>162</v>
      </c>
      <c r="AO76" s="49"/>
      <c r="AP76" s="49"/>
      <c r="AQ76" s="49">
        <v>64</v>
      </c>
      <c r="AR76" s="49"/>
      <c r="AS76" s="49">
        <v>1875.2</v>
      </c>
      <c r="AT76" s="49"/>
      <c r="AU76" s="49"/>
      <c r="AV76" s="99">
        <f>AO76:AO82+AP76:AP82+AQ76:AQ82+AR76:AR82+AS76:AS82+AT76:AT82+AU76:AU82</f>
        <v>1939.2</v>
      </c>
      <c r="AW76" s="38">
        <v>11</v>
      </c>
      <c r="AX76" s="4" t="s">
        <v>38</v>
      </c>
      <c r="AY76" s="4" t="s">
        <v>50</v>
      </c>
      <c r="AZ76" s="4" t="s">
        <v>99</v>
      </c>
    </row>
    <row r="77" spans="1:52" ht="12" customHeight="1">
      <c r="A77" s="9">
        <f t="shared" si="3"/>
        <v>71</v>
      </c>
      <c r="B77" s="10" t="s">
        <v>23</v>
      </c>
      <c r="C77" s="11" t="s">
        <v>24</v>
      </c>
      <c r="D77" s="11" t="s">
        <v>115</v>
      </c>
      <c r="E77" s="12">
        <v>1972</v>
      </c>
      <c r="F77" s="10">
        <v>2</v>
      </c>
      <c r="G77" s="10">
        <v>2</v>
      </c>
      <c r="H77" s="10">
        <v>8</v>
      </c>
      <c r="I77" s="10">
        <v>0</v>
      </c>
      <c r="J77" s="38">
        <v>40.8</v>
      </c>
      <c r="K77" s="4">
        <v>0</v>
      </c>
      <c r="L77" s="4">
        <v>0</v>
      </c>
      <c r="M77" s="48">
        <v>0</v>
      </c>
      <c r="N77" s="12">
        <v>0</v>
      </c>
      <c r="O77" s="7">
        <v>0</v>
      </c>
      <c r="P77" s="7">
        <v>0</v>
      </c>
      <c r="Q77" s="7">
        <v>0</v>
      </c>
      <c r="R77" s="90">
        <v>362.9</v>
      </c>
      <c r="S77" s="38">
        <v>0</v>
      </c>
      <c r="T77" s="37">
        <f>R77:R82+S77:S82</f>
        <v>362.9</v>
      </c>
      <c r="U77" s="37">
        <f>J77:J82+K77:K82+L77:L82</f>
        <v>40.8</v>
      </c>
      <c r="V77" s="37">
        <f t="shared" si="2"/>
        <v>403.7</v>
      </c>
      <c r="W77" s="21">
        <v>362.4</v>
      </c>
      <c r="X77" s="86">
        <v>1653</v>
      </c>
      <c r="Y77" s="86"/>
      <c r="Z77" s="44"/>
      <c r="AA77" s="105" t="s">
        <v>45</v>
      </c>
      <c r="AB77" s="37" t="s">
        <v>50</v>
      </c>
      <c r="AC77" s="37" t="s">
        <v>50</v>
      </c>
      <c r="AD77" s="37" t="s">
        <v>52</v>
      </c>
      <c r="AE77" s="37" t="s">
        <v>48</v>
      </c>
      <c r="AF77" s="38"/>
      <c r="AG77" s="38">
        <v>285</v>
      </c>
      <c r="AH77" s="38"/>
      <c r="AI77" s="38"/>
      <c r="AJ77" s="38" t="s">
        <v>84</v>
      </c>
      <c r="AK77" s="38" t="s">
        <v>78</v>
      </c>
      <c r="AL77" s="38" t="s">
        <v>80</v>
      </c>
      <c r="AM77" s="38">
        <v>935</v>
      </c>
      <c r="AN77" s="38" t="s">
        <v>163</v>
      </c>
      <c r="AO77" s="49"/>
      <c r="AP77" s="49"/>
      <c r="AQ77" s="49">
        <v>75</v>
      </c>
      <c r="AR77" s="49"/>
      <c r="AS77" s="49">
        <v>575</v>
      </c>
      <c r="AT77" s="49"/>
      <c r="AU77" s="49"/>
      <c r="AV77" s="99">
        <f>AO77:AO82+AP77:AP82+AQ77:AQ82+AR77:AR82+AS77:AS82+AT77:AT82+AU77:AU82</f>
        <v>650</v>
      </c>
      <c r="AW77" s="38">
        <v>11</v>
      </c>
      <c r="AX77" s="4" t="s">
        <v>38</v>
      </c>
      <c r="AY77" s="4" t="s">
        <v>50</v>
      </c>
      <c r="AZ77" s="4" t="s">
        <v>99</v>
      </c>
    </row>
    <row r="78" spans="1:52" ht="12" customHeight="1">
      <c r="A78" s="9">
        <f t="shared" si="3"/>
        <v>72</v>
      </c>
      <c r="B78" s="15" t="s">
        <v>25</v>
      </c>
      <c r="C78" s="13">
        <v>22</v>
      </c>
      <c r="D78" s="13" t="s">
        <v>115</v>
      </c>
      <c r="E78" s="7">
        <v>1946</v>
      </c>
      <c r="F78" s="15">
        <v>2</v>
      </c>
      <c r="G78" s="15">
        <v>2</v>
      </c>
      <c r="H78" s="15">
        <v>8</v>
      </c>
      <c r="I78" s="10">
        <v>0</v>
      </c>
      <c r="J78" s="37">
        <v>52</v>
      </c>
      <c r="K78" s="4">
        <v>0</v>
      </c>
      <c r="L78" s="4">
        <v>0</v>
      </c>
      <c r="M78" s="48">
        <v>0</v>
      </c>
      <c r="N78" s="12">
        <v>0</v>
      </c>
      <c r="O78" s="7">
        <v>0</v>
      </c>
      <c r="P78" s="7">
        <v>0</v>
      </c>
      <c r="Q78" s="7">
        <v>0</v>
      </c>
      <c r="R78" s="51">
        <v>560.2</v>
      </c>
      <c r="S78" s="38">
        <v>0</v>
      </c>
      <c r="T78" s="37">
        <f>R78:R82+S78:S82</f>
        <v>560.2</v>
      </c>
      <c r="U78" s="37">
        <f>J78:J82+K78:K82+L78:L82</f>
        <v>52</v>
      </c>
      <c r="V78" s="37">
        <f t="shared" si="2"/>
        <v>612.2</v>
      </c>
      <c r="W78" s="21">
        <v>583.3</v>
      </c>
      <c r="X78" s="73">
        <v>2734</v>
      </c>
      <c r="Y78" s="73">
        <v>6.8</v>
      </c>
      <c r="Z78" s="45"/>
      <c r="AA78" s="105" t="s">
        <v>45</v>
      </c>
      <c r="AB78" s="37" t="s">
        <v>46</v>
      </c>
      <c r="AC78" s="37" t="s">
        <v>49</v>
      </c>
      <c r="AD78" s="37" t="s">
        <v>50</v>
      </c>
      <c r="AE78" s="106" t="s">
        <v>42</v>
      </c>
      <c r="AF78" s="37"/>
      <c r="AG78" s="37">
        <v>398.91</v>
      </c>
      <c r="AH78" s="37"/>
      <c r="AI78" s="37"/>
      <c r="AJ78" s="37" t="s">
        <v>89</v>
      </c>
      <c r="AK78" s="37" t="s">
        <v>83</v>
      </c>
      <c r="AL78" s="37" t="s">
        <v>80</v>
      </c>
      <c r="AM78" s="38">
        <v>2290</v>
      </c>
      <c r="AN78" s="38" t="s">
        <v>115</v>
      </c>
      <c r="AO78" s="98">
        <v>0</v>
      </c>
      <c r="AP78" s="98">
        <v>0</v>
      </c>
      <c r="AQ78" s="98">
        <v>90</v>
      </c>
      <c r="AR78" s="98">
        <v>0</v>
      </c>
      <c r="AS78" s="98">
        <v>1797.9</v>
      </c>
      <c r="AT78" s="98">
        <v>0</v>
      </c>
      <c r="AU78" s="98">
        <v>0</v>
      </c>
      <c r="AV78" s="99">
        <f>AO78:AO82+AP78:AP82+AQ78:AQ82+AR78:AR82+AS78:AS82+AT78:AT82+AU78:AU82</f>
        <v>1887.9</v>
      </c>
      <c r="AW78" s="38">
        <v>29</v>
      </c>
      <c r="AX78" s="4" t="s">
        <v>38</v>
      </c>
      <c r="AY78" s="4" t="s">
        <v>50</v>
      </c>
      <c r="AZ78" s="4" t="s">
        <v>99</v>
      </c>
    </row>
    <row r="79" spans="1:52" ht="12" customHeight="1">
      <c r="A79" s="116">
        <f t="shared" si="3"/>
        <v>73</v>
      </c>
      <c r="B79" s="15" t="s">
        <v>15</v>
      </c>
      <c r="C79" s="13">
        <v>32</v>
      </c>
      <c r="D79" s="13" t="s">
        <v>115</v>
      </c>
      <c r="E79" s="7">
        <v>1968</v>
      </c>
      <c r="F79" s="15">
        <v>5</v>
      </c>
      <c r="G79" s="15">
        <v>1</v>
      </c>
      <c r="H79" s="15">
        <v>101</v>
      </c>
      <c r="I79" s="10">
        <v>0</v>
      </c>
      <c r="J79" s="37">
        <v>120.5</v>
      </c>
      <c r="K79" s="4">
        <v>296.1</v>
      </c>
      <c r="L79" s="4">
        <v>0</v>
      </c>
      <c r="M79" s="48">
        <v>0</v>
      </c>
      <c r="N79" s="12">
        <v>0</v>
      </c>
      <c r="O79" s="7">
        <v>0</v>
      </c>
      <c r="P79" s="7">
        <v>0</v>
      </c>
      <c r="Q79" s="7">
        <v>0</v>
      </c>
      <c r="R79" s="51">
        <v>1486.6</v>
      </c>
      <c r="S79" s="38">
        <v>0</v>
      </c>
      <c r="T79" s="37">
        <f>R79:R82+S79:S82</f>
        <v>1486.6</v>
      </c>
      <c r="U79" s="37">
        <f>J79:J82+K79:K82+L79:L82</f>
        <v>416.6</v>
      </c>
      <c r="V79" s="37">
        <f t="shared" si="2"/>
        <v>1903.1999999999998</v>
      </c>
      <c r="W79" s="97">
        <v>2023.2</v>
      </c>
      <c r="X79" s="73"/>
      <c r="Y79" s="73">
        <v>14</v>
      </c>
      <c r="Z79" s="45"/>
      <c r="AA79" s="105" t="s">
        <v>45</v>
      </c>
      <c r="AB79" s="37" t="s">
        <v>46</v>
      </c>
      <c r="AC79" s="37" t="s">
        <v>49</v>
      </c>
      <c r="AD79" s="37" t="s">
        <v>50</v>
      </c>
      <c r="AE79" s="106" t="s">
        <v>42</v>
      </c>
      <c r="AF79" s="37"/>
      <c r="AG79" s="37">
        <v>774.9</v>
      </c>
      <c r="AH79" s="37"/>
      <c r="AI79" s="37"/>
      <c r="AJ79" s="37" t="s">
        <v>84</v>
      </c>
      <c r="AK79" s="38" t="s">
        <v>78</v>
      </c>
      <c r="AL79" s="37" t="s">
        <v>80</v>
      </c>
      <c r="AM79" s="37"/>
      <c r="AN79" s="38" t="s">
        <v>115</v>
      </c>
      <c r="AO79" s="15">
        <v>120</v>
      </c>
      <c r="AP79" s="15">
        <v>0</v>
      </c>
      <c r="AQ79" s="60">
        <v>172.5</v>
      </c>
      <c r="AR79" s="15">
        <v>0</v>
      </c>
      <c r="AS79" s="15">
        <v>1476</v>
      </c>
      <c r="AT79" s="15"/>
      <c r="AU79" s="15">
        <v>0</v>
      </c>
      <c r="AV79" s="99">
        <f>AO79:AO82+AP79:AP82+AQ79:AQ82+AR79:AR82+AS79:AS82+AT79:AT82+AU79:AU82</f>
        <v>1768.5</v>
      </c>
      <c r="AW79" s="37">
        <v>33</v>
      </c>
      <c r="AX79" s="4" t="s">
        <v>38</v>
      </c>
      <c r="AY79" s="4" t="s">
        <v>50</v>
      </c>
      <c r="AZ79" s="4" t="s">
        <v>99</v>
      </c>
    </row>
    <row r="80" spans="1:52" ht="12" customHeight="1">
      <c r="A80" s="117" t="s">
        <v>113</v>
      </c>
      <c r="B80" s="15" t="s">
        <v>15</v>
      </c>
      <c r="C80" s="13">
        <v>38</v>
      </c>
      <c r="D80" s="13" t="s">
        <v>115</v>
      </c>
      <c r="E80" s="7">
        <v>1978</v>
      </c>
      <c r="F80" s="15">
        <v>5</v>
      </c>
      <c r="G80" s="15">
        <v>1</v>
      </c>
      <c r="H80" s="15">
        <v>117</v>
      </c>
      <c r="I80" s="10">
        <v>0</v>
      </c>
      <c r="J80" s="37">
        <v>118</v>
      </c>
      <c r="K80" s="4">
        <v>810.8</v>
      </c>
      <c r="L80" s="4">
        <v>0</v>
      </c>
      <c r="M80" s="51">
        <v>799.3</v>
      </c>
      <c r="N80" s="7">
        <v>799.3</v>
      </c>
      <c r="O80" s="7">
        <v>0</v>
      </c>
      <c r="P80" s="7">
        <v>0</v>
      </c>
      <c r="Q80" s="7">
        <v>0</v>
      </c>
      <c r="R80" s="51">
        <v>2868.69</v>
      </c>
      <c r="S80" s="37">
        <v>32.9</v>
      </c>
      <c r="T80" s="37">
        <f>R80:R82+S80:S82</f>
        <v>2901.59</v>
      </c>
      <c r="U80" s="37">
        <f>J80:J82+K80:K82+L80:L82</f>
        <v>928.8</v>
      </c>
      <c r="V80" s="37">
        <f t="shared" si="2"/>
        <v>4629.69</v>
      </c>
      <c r="W80" s="42">
        <v>3773</v>
      </c>
      <c r="X80" s="87">
        <v>18557</v>
      </c>
      <c r="Y80" s="87">
        <v>17.8</v>
      </c>
      <c r="Z80" s="46"/>
      <c r="AA80" s="105" t="s">
        <v>45</v>
      </c>
      <c r="AB80" s="37" t="s">
        <v>46</v>
      </c>
      <c r="AC80" s="37" t="s">
        <v>49</v>
      </c>
      <c r="AD80" s="37" t="s">
        <v>50</v>
      </c>
      <c r="AE80" s="106" t="s">
        <v>42</v>
      </c>
      <c r="AF80" s="35"/>
      <c r="AG80" s="37"/>
      <c r="AH80" s="37"/>
      <c r="AI80" s="37">
        <v>1254.9</v>
      </c>
      <c r="AJ80" s="37" t="s">
        <v>84</v>
      </c>
      <c r="AK80" s="38" t="s">
        <v>78</v>
      </c>
      <c r="AL80" s="38" t="s">
        <v>79</v>
      </c>
      <c r="AM80" s="38">
        <v>3452</v>
      </c>
      <c r="AN80" s="38" t="s">
        <v>115</v>
      </c>
      <c r="AO80" s="98">
        <v>262.5</v>
      </c>
      <c r="AP80" s="98">
        <v>92</v>
      </c>
      <c r="AQ80" s="98">
        <v>171</v>
      </c>
      <c r="AR80" s="98">
        <v>255</v>
      </c>
      <c r="AS80" s="98">
        <v>1629</v>
      </c>
      <c r="AT80" s="98"/>
      <c r="AU80" s="98">
        <v>0</v>
      </c>
      <c r="AV80" s="99">
        <f>AO80:AO82+AP80:AP82+AQ80:AQ82+AR80:AR82+AS80:AS82+AT80:AT82+AU80:AU82</f>
        <v>2409.5</v>
      </c>
      <c r="AW80" s="37">
        <v>258</v>
      </c>
      <c r="AX80" s="4" t="s">
        <v>38</v>
      </c>
      <c r="AY80" s="4" t="s">
        <v>50</v>
      </c>
      <c r="AZ80" s="4" t="s">
        <v>99</v>
      </c>
    </row>
    <row r="81" spans="1:52" ht="12" customHeight="1">
      <c r="A81" s="116">
        <f t="shared" si="3"/>
        <v>75</v>
      </c>
      <c r="B81" s="10" t="s">
        <v>2</v>
      </c>
      <c r="C81" s="13">
        <v>32</v>
      </c>
      <c r="D81" s="13" t="s">
        <v>115</v>
      </c>
      <c r="E81" s="7">
        <v>1971</v>
      </c>
      <c r="F81" s="15">
        <v>3</v>
      </c>
      <c r="G81" s="15">
        <v>1</v>
      </c>
      <c r="H81" s="15">
        <v>61</v>
      </c>
      <c r="I81" s="15">
        <v>0</v>
      </c>
      <c r="J81" s="37">
        <v>54.2</v>
      </c>
      <c r="K81" s="4">
        <v>416.9</v>
      </c>
      <c r="L81" s="4">
        <v>0</v>
      </c>
      <c r="M81" s="48">
        <v>0</v>
      </c>
      <c r="N81" s="12">
        <v>0</v>
      </c>
      <c r="O81" s="7">
        <v>0</v>
      </c>
      <c r="P81" s="7">
        <v>0</v>
      </c>
      <c r="Q81" s="7">
        <v>0</v>
      </c>
      <c r="R81" s="51">
        <v>1269.7</v>
      </c>
      <c r="S81" s="37">
        <v>0</v>
      </c>
      <c r="T81" s="37">
        <f>R81:R82+S81:S82</f>
        <v>1269.7</v>
      </c>
      <c r="U81" s="37">
        <f>J81:J82+K81:K82+L81:L82</f>
        <v>471.09999999999997</v>
      </c>
      <c r="V81" s="37">
        <f t="shared" si="2"/>
        <v>1740.8</v>
      </c>
      <c r="W81" s="70">
        <v>1892.6</v>
      </c>
      <c r="X81" s="87">
        <v>7902</v>
      </c>
      <c r="Y81" s="87">
        <v>8.1</v>
      </c>
      <c r="Z81" s="46"/>
      <c r="AA81" s="105" t="s">
        <v>45</v>
      </c>
      <c r="AB81" s="37" t="s">
        <v>46</v>
      </c>
      <c r="AC81" s="37" t="s">
        <v>42</v>
      </c>
      <c r="AD81" s="37" t="s">
        <v>50</v>
      </c>
      <c r="AE81" s="37" t="s">
        <v>42</v>
      </c>
      <c r="AF81" s="37"/>
      <c r="AG81" s="37"/>
      <c r="AH81" s="37"/>
      <c r="AI81" s="37">
        <v>1343</v>
      </c>
      <c r="AJ81" s="37" t="s">
        <v>84</v>
      </c>
      <c r="AK81" s="37" t="s">
        <v>78</v>
      </c>
      <c r="AL81" s="37" t="s">
        <v>91</v>
      </c>
      <c r="AM81" s="38"/>
      <c r="AN81" s="38" t="s">
        <v>115</v>
      </c>
      <c r="AO81" s="25"/>
      <c r="AP81" s="15"/>
      <c r="AQ81" s="15">
        <v>176</v>
      </c>
      <c r="AR81" s="15"/>
      <c r="AS81" s="15"/>
      <c r="AT81" s="15">
        <v>129.5</v>
      </c>
      <c r="AU81" s="15"/>
      <c r="AV81" s="99">
        <f>AO81:AO82+AP81:AP82+AQ81:AQ82+AR81:AR82+AS81:AS82+AT81:AT82+AU81:AU82</f>
        <v>305.5</v>
      </c>
      <c r="AW81" s="37">
        <v>262</v>
      </c>
      <c r="AX81" s="4" t="s">
        <v>38</v>
      </c>
      <c r="AY81" s="4" t="s">
        <v>50</v>
      </c>
      <c r="AZ81" s="4" t="s">
        <v>99</v>
      </c>
    </row>
    <row r="82" spans="1:52" ht="12" customHeight="1">
      <c r="A82" s="9"/>
      <c r="B82" s="8"/>
      <c r="C82" s="20"/>
      <c r="D82" s="20"/>
      <c r="E82" s="8"/>
      <c r="F82" s="5"/>
      <c r="G82" s="5">
        <f aca="true" t="shared" si="4" ref="G82:X82">SUM(G7:G81)</f>
        <v>197</v>
      </c>
      <c r="H82" s="5">
        <f t="shared" si="4"/>
        <v>2736</v>
      </c>
      <c r="I82" s="5">
        <f t="shared" si="4"/>
        <v>0</v>
      </c>
      <c r="J82" s="23">
        <f t="shared" si="4"/>
        <v>10137.999999999998</v>
      </c>
      <c r="K82" s="5">
        <f t="shared" si="4"/>
        <v>3425.8000000000006</v>
      </c>
      <c r="L82" s="5">
        <f t="shared" si="4"/>
        <v>0</v>
      </c>
      <c r="M82" s="58">
        <f t="shared" si="4"/>
        <v>27416.900000000005</v>
      </c>
      <c r="N82" s="8">
        <f t="shared" si="4"/>
        <v>25963.470000000005</v>
      </c>
      <c r="O82" s="8">
        <f t="shared" si="4"/>
        <v>386.63</v>
      </c>
      <c r="P82" s="8">
        <f t="shared" si="4"/>
        <v>219.29999999999998</v>
      </c>
      <c r="Q82" s="8">
        <f t="shared" si="4"/>
        <v>853.9000000000001</v>
      </c>
      <c r="R82" s="24">
        <f t="shared" si="4"/>
        <v>109441.84000000001</v>
      </c>
      <c r="S82" s="23">
        <f t="shared" si="4"/>
        <v>11133.670000000002</v>
      </c>
      <c r="T82" s="23">
        <f t="shared" si="4"/>
        <v>120575.51000000004</v>
      </c>
      <c r="U82" s="23">
        <f t="shared" si="4"/>
        <v>13563.799999999992</v>
      </c>
      <c r="V82" s="23">
        <f t="shared" si="4"/>
        <v>161556.21000000005</v>
      </c>
      <c r="W82" s="89">
        <f t="shared" si="4"/>
        <v>127154.40000000001</v>
      </c>
      <c r="X82" s="88">
        <f t="shared" si="4"/>
        <v>603021.3</v>
      </c>
      <c r="Y82" s="89"/>
      <c r="Z82" s="40"/>
      <c r="AA82" s="23"/>
      <c r="AB82" s="23"/>
      <c r="AC82" s="23"/>
      <c r="AD82" s="23"/>
      <c r="AE82" s="23"/>
      <c r="AF82" s="23">
        <f>SUM(AF7:AF81)</f>
        <v>12540.199999999999</v>
      </c>
      <c r="AG82" s="23">
        <f>SUM(AG7:AG81)</f>
        <v>35526.94</v>
      </c>
      <c r="AH82" s="23">
        <f>SUM(AH7:AH81)</f>
        <v>0</v>
      </c>
      <c r="AI82" s="23">
        <f>SUM(AI7:AI81)</f>
        <v>15915.999999999998</v>
      </c>
      <c r="AJ82" s="39"/>
      <c r="AK82" s="39"/>
      <c r="AL82" s="39"/>
      <c r="AM82" s="23">
        <f aca="true" t="shared" si="5" ref="AM82:AU82">SUM(AM7:AM81)</f>
        <v>160934</v>
      </c>
      <c r="AN82" s="23"/>
      <c r="AO82" s="5">
        <f t="shared" si="5"/>
        <v>16467.199999999997</v>
      </c>
      <c r="AP82" s="5">
        <f t="shared" si="5"/>
        <v>3945.8</v>
      </c>
      <c r="AQ82" s="5">
        <f t="shared" si="5"/>
        <v>7963.399999999999</v>
      </c>
      <c r="AR82" s="5">
        <f t="shared" si="5"/>
        <v>2699.8</v>
      </c>
      <c r="AS82" s="5">
        <f t="shared" si="5"/>
        <v>67331.8</v>
      </c>
      <c r="AT82" s="5">
        <f t="shared" si="5"/>
        <v>11368.900000000001</v>
      </c>
      <c r="AU82" s="5">
        <f t="shared" si="5"/>
        <v>8567.4</v>
      </c>
      <c r="AV82" s="110">
        <f>AO82:AO82+AP82:AP82+AQ82:AQ82+AR82:AR82+AS82:AS82+AT82:AT82+AU82:AU82</f>
        <v>118344.29999999999</v>
      </c>
      <c r="AW82" s="23"/>
      <c r="AX82" s="25"/>
      <c r="AY82" s="25"/>
      <c r="AZ82" s="25"/>
    </row>
    <row r="83" ht="12.75">
      <c r="V83" s="36"/>
    </row>
  </sheetData>
  <sheetProtection/>
  <mergeCells count="53">
    <mergeCell ref="AT3:AU3"/>
    <mergeCell ref="AO2:AV2"/>
    <mergeCell ref="AV3:AV4"/>
    <mergeCell ref="Y2:Y4"/>
    <mergeCell ref="AC3:AC4"/>
    <mergeCell ref="A1:AZ1"/>
    <mergeCell ref="AX2:AX4"/>
    <mergeCell ref="AY2:AY4"/>
    <mergeCell ref="AO3:AP3"/>
    <mergeCell ref="AQ3:AQ4"/>
    <mergeCell ref="AJ2:AL2"/>
    <mergeCell ref="AJ3:AJ4"/>
    <mergeCell ref="AL3:AL4"/>
    <mergeCell ref="W3:W4"/>
    <mergeCell ref="M3:Q3"/>
    <mergeCell ref="AR3:AR4"/>
    <mergeCell ref="AK3:AK4"/>
    <mergeCell ref="AH3:AH4"/>
    <mergeCell ref="AI3:AI4"/>
    <mergeCell ref="J2:W2"/>
    <mergeCell ref="AS3:AS4"/>
    <mergeCell ref="AF2:AI2"/>
    <mergeCell ref="AF3:AF4"/>
    <mergeCell ref="AG3:AG4"/>
    <mergeCell ref="AM2:AM4"/>
    <mergeCell ref="A2:A4"/>
    <mergeCell ref="R3:R4"/>
    <mergeCell ref="AC2:AD2"/>
    <mergeCell ref="S3:S4"/>
    <mergeCell ref="L3:L4"/>
    <mergeCell ref="Z2:Z4"/>
    <mergeCell ref="AE2:AE4"/>
    <mergeCell ref="G3:G4"/>
    <mergeCell ref="AD3:AD4"/>
    <mergeCell ref="AB3:AB4"/>
    <mergeCell ref="AA3:AA4"/>
    <mergeCell ref="F2:I2"/>
    <mergeCell ref="A6:V6"/>
    <mergeCell ref="AZ2:AZ4"/>
    <mergeCell ref="AW2:AW4"/>
    <mergeCell ref="H3:H4"/>
    <mergeCell ref="B2:B4"/>
    <mergeCell ref="J3:J4"/>
    <mergeCell ref="K3:K4"/>
    <mergeCell ref="U3:U4"/>
    <mergeCell ref="V3:V4"/>
    <mergeCell ref="AA2:AB2"/>
    <mergeCell ref="C2:C4"/>
    <mergeCell ref="F3:F4"/>
    <mergeCell ref="E2:E4"/>
    <mergeCell ref="I3:I4"/>
    <mergeCell ref="X2:X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2014-04-30T04:12:20Z</cp:lastPrinted>
  <dcterms:created xsi:type="dcterms:W3CDTF">1996-10-08T23:32:33Z</dcterms:created>
  <dcterms:modified xsi:type="dcterms:W3CDTF">2015-04-23T09:23:50Z</dcterms:modified>
  <cp:category/>
  <cp:version/>
  <cp:contentType/>
  <cp:contentStatus/>
</cp:coreProperties>
</file>